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Y:\PIC\2024 BIDS\IFB 24-021 - Electrical Testing, Maintenance, and Repairs\IFB\"/>
    </mc:Choice>
  </mc:AlternateContent>
  <xr:revisionPtr revIDLastSave="0" documentId="8_{30280951-C00E-497C-8BDE-86754FDF3671}" xr6:coauthVersionLast="47" xr6:coauthVersionMax="47" xr10:uidLastSave="{00000000-0000-0000-0000-000000000000}"/>
  <bookViews>
    <workbookView xWindow="-120" yWindow="-120" windowWidth="29040" windowHeight="15840" activeTab="3" xr2:uid="{00000000-000D-0000-FFFF-FFFF00000000}"/>
  </bookViews>
  <sheets>
    <sheet name="ATT 1 A" sheetId="3" r:id="rId1"/>
    <sheet name="ATT 1 B" sheetId="4" r:id="rId2"/>
    <sheet name="ATT 1 C" sheetId="5" r:id="rId3"/>
    <sheet name="Labor Rates &amp; Materials" sheetId="7" r:id="rId4"/>
    <sheet name="PI Unit-ManMod" sheetId="6" r:id="rId5"/>
  </sheets>
  <definedNames>
    <definedName name="_xlnm.Print_Area" localSheetId="0">'ATT 1 A'!$A$4:$I$78</definedName>
    <definedName name="_xlnm.Print_Area" localSheetId="4">'PI Unit-ManMod'!$A$1:$H$46</definedName>
    <definedName name="_xlnm.Print_Titles" localSheetId="0">'ATT 1 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4" l="1"/>
  <c r="I15" i="7"/>
  <c r="I13" i="7"/>
  <c r="I11" i="7"/>
  <c r="I9" i="7"/>
  <c r="I17" i="7" l="1"/>
  <c r="I10" i="4"/>
  <c r="I5" i="4"/>
  <c r="I7" i="4"/>
  <c r="I8" i="4"/>
  <c r="G8" i="5"/>
  <c r="G7" i="5"/>
  <c r="G6" i="5"/>
  <c r="G5" i="5"/>
  <c r="I35" i="4"/>
  <c r="I36" i="4" s="1"/>
  <c r="I30" i="4"/>
  <c r="I24" i="4"/>
  <c r="I6" i="4" l="1"/>
  <c r="I9" i="4"/>
  <c r="I28" i="4"/>
  <c r="I26" i="4"/>
  <c r="I27" i="4"/>
  <c r="I29" i="4"/>
  <c r="I20" i="4"/>
  <c r="I21" i="4" s="1"/>
  <c r="G9" i="5"/>
  <c r="I16" i="4"/>
  <c r="I14" i="4"/>
  <c r="I13" i="4"/>
  <c r="I11" i="4" l="1"/>
  <c r="I17" i="4"/>
  <c r="I15" i="4"/>
  <c r="I31" i="4"/>
  <c r="I18" i="4" l="1"/>
  <c r="I38" i="4" s="1"/>
  <c r="I34" i="3"/>
  <c r="I35" i="3"/>
  <c r="I37" i="3"/>
  <c r="I38" i="3"/>
  <c r="I39" i="3"/>
  <c r="I36" i="3"/>
  <c r="I22" i="3"/>
  <c r="I29" i="3"/>
  <c r="I26" i="3"/>
  <c r="I21" i="3"/>
  <c r="I30" i="3"/>
  <c r="I8" i="3"/>
  <c r="I24" i="3"/>
  <c r="I25" i="3"/>
  <c r="I28" i="3"/>
  <c r="I23" i="3"/>
  <c r="I27" i="3"/>
  <c r="I31" i="3" l="1"/>
  <c r="I6" i="3" l="1"/>
  <c r="I33" i="3"/>
  <c r="I40" i="3" s="1"/>
  <c r="I42" i="3"/>
  <c r="I43" i="3"/>
  <c r="I44" i="3"/>
  <c r="I45" i="3"/>
  <c r="I46" i="3"/>
  <c r="I49" i="3"/>
  <c r="I50" i="3"/>
  <c r="I51" i="3"/>
  <c r="I52" i="3"/>
  <c r="I55" i="3"/>
  <c r="I56" i="3"/>
  <c r="I59" i="3"/>
  <c r="I60" i="3" s="1"/>
  <c r="I62" i="3"/>
  <c r="I63" i="3" s="1"/>
  <c r="I75" i="3"/>
  <c r="I76" i="3" s="1"/>
  <c r="I72" i="3"/>
  <c r="I71" i="3"/>
  <c r="I68" i="3"/>
  <c r="I69" i="3" s="1"/>
  <c r="I65" i="3"/>
  <c r="I66" i="3" s="1"/>
  <c r="I47" i="3" l="1"/>
  <c r="I53" i="3"/>
  <c r="I7" i="3"/>
  <c r="I9" i="3"/>
  <c r="I73" i="3"/>
  <c r="I57" i="3"/>
  <c r="I10" i="3" l="1"/>
  <c r="I78" i="3" s="1"/>
  <c r="G12" i="5" s="1"/>
</calcChain>
</file>

<file path=xl/sharedStrings.xml><?xml version="1.0" encoding="utf-8"?>
<sst xmlns="http://schemas.openxmlformats.org/spreadsheetml/2006/main" count="474" uniqueCount="255">
  <si>
    <t>NOSN</t>
  </si>
  <si>
    <t>US MOTORS</t>
  </si>
  <si>
    <t>IDEAL ELECTRIC</t>
  </si>
  <si>
    <t>001067-01</t>
  </si>
  <si>
    <t>001067-02</t>
  </si>
  <si>
    <t>001068-01</t>
  </si>
  <si>
    <t>001067-03</t>
  </si>
  <si>
    <t>001068-02</t>
  </si>
  <si>
    <t>001069-01</t>
  </si>
  <si>
    <t>GENERAL ELECTRIC</t>
  </si>
  <si>
    <t>GE</t>
  </si>
  <si>
    <t>Raw Water Motor 1</t>
  </si>
  <si>
    <t>HYUNDAI IDEAL</t>
  </si>
  <si>
    <t>1010037-01</t>
  </si>
  <si>
    <t>Raw Water Motor 2</t>
  </si>
  <si>
    <t>EM</t>
  </si>
  <si>
    <t>Raw Water Motor 3</t>
  </si>
  <si>
    <t>Raw Water Motor 4</t>
  </si>
  <si>
    <t>1010037-02</t>
  </si>
  <si>
    <t>Raw Water Motor 5</t>
  </si>
  <si>
    <t>Raw Water Motor 6</t>
  </si>
  <si>
    <t>Cutler Hammer</t>
  </si>
  <si>
    <t>Finished Water Motor 1</t>
  </si>
  <si>
    <t>981097-01</t>
  </si>
  <si>
    <t>Finished Water Motor 2</t>
  </si>
  <si>
    <t>Finished Water Motor 3</t>
  </si>
  <si>
    <t>Finished Water Motor 4</t>
  </si>
  <si>
    <t>Finished Water Motor 5</t>
  </si>
  <si>
    <t>Finished Water Motor 6</t>
  </si>
  <si>
    <t>971070-01</t>
  </si>
  <si>
    <t>Finished Water Motor 7</t>
  </si>
  <si>
    <t>NATIONAL OIL WELL</t>
  </si>
  <si>
    <t>SM1055PNT-629</t>
  </si>
  <si>
    <t>NC-60PNT071-1</t>
  </si>
  <si>
    <t>Finished Water Motor 8</t>
  </si>
  <si>
    <t>PC-60PNT072-1</t>
  </si>
  <si>
    <t>Finished Water Motor 9</t>
  </si>
  <si>
    <t>271R299-61</t>
  </si>
  <si>
    <t>Foxmill Motor 1</t>
  </si>
  <si>
    <t>Foxmill Motor 2</t>
  </si>
  <si>
    <t>Foxmill Motor 3</t>
  </si>
  <si>
    <t>Foxmill Motor 4</t>
  </si>
  <si>
    <t>5K83396448501</t>
  </si>
  <si>
    <t>WWH283004190</t>
  </si>
  <si>
    <t>Foxmill Motor 5</t>
  </si>
  <si>
    <t>5KB3396448501</t>
  </si>
  <si>
    <t>WWH-283004189</t>
  </si>
  <si>
    <t>FWP #2 Motor (4160V 1800HP)</t>
  </si>
  <si>
    <t>IMV</t>
  </si>
  <si>
    <t>001077-01</t>
  </si>
  <si>
    <t>FWP #3 Motor (4160V 1800HP)</t>
  </si>
  <si>
    <t>001077-02</t>
  </si>
  <si>
    <t>FWP #4 Motor (4160V 1800HP)</t>
  </si>
  <si>
    <t>001077-03</t>
  </si>
  <si>
    <t>FWP #7 Motor (4160V 500HP)</t>
  </si>
  <si>
    <t>001076-02</t>
  </si>
  <si>
    <t>FWP #8 Motor (4160V 500HP)</t>
  </si>
  <si>
    <t>001076-03</t>
  </si>
  <si>
    <t>FWP #9 Motor (4160V 500HP)</t>
  </si>
  <si>
    <t>001076-01</t>
  </si>
  <si>
    <t>JL-8404224</t>
  </si>
  <si>
    <t>JL-8404223</t>
  </si>
  <si>
    <t>GU-8426277</t>
  </si>
  <si>
    <t>272783</t>
  </si>
  <si>
    <t>272784</t>
  </si>
  <si>
    <t>Reston Motor 1</t>
  </si>
  <si>
    <t>Reston Motor 2</t>
  </si>
  <si>
    <t>Reston Motor 3</t>
  </si>
  <si>
    <t>Tyson's II Motor P1-2</t>
  </si>
  <si>
    <t>Tyson's II Motor P1-3</t>
  </si>
  <si>
    <t>Tyson's II Motor P2-1</t>
  </si>
  <si>
    <t>614042-T03S1460299R1</t>
  </si>
  <si>
    <t>Tyson's II Motor P2-2</t>
  </si>
  <si>
    <t>614042-T03S1460299R3</t>
  </si>
  <si>
    <t>Tyson's II Motor P3-3</t>
  </si>
  <si>
    <t>614042-T03S1460299R2</t>
  </si>
  <si>
    <t>Load Break Switch</t>
  </si>
  <si>
    <t>Location</t>
  </si>
  <si>
    <t>No</t>
  </si>
  <si>
    <t>Service #</t>
  </si>
  <si>
    <t>Description</t>
  </si>
  <si>
    <t>Equipment  (Quantities Estimated)</t>
  </si>
  <si>
    <t>CTP Count</t>
  </si>
  <si>
    <t>GTP Count</t>
  </si>
  <si>
    <t>Unit Price</t>
  </si>
  <si>
    <t>Extended Price</t>
  </si>
  <si>
    <t xml:space="preserve">* Breaker Testing  </t>
  </si>
  <si>
    <t>Breaker, Low Voltage;Primary</t>
  </si>
  <si>
    <t>Breaker, Medium Voltage;Primary</t>
  </si>
  <si>
    <t>BREAKER TOTAL</t>
  </si>
  <si>
    <t>*TRIP UNITS FOR BREAKER TESTING (For Reference)</t>
  </si>
  <si>
    <t>Manufacturer</t>
  </si>
  <si>
    <t>Trip Units</t>
  </si>
  <si>
    <t>Versa Trip/RMS-9</t>
  </si>
  <si>
    <t>Digitrip 510</t>
  </si>
  <si>
    <t>Digitrip 520</t>
  </si>
  <si>
    <t>Digitrip 520M</t>
  </si>
  <si>
    <t>Digitrip RMS 320</t>
  </si>
  <si>
    <t xml:space="preserve">Square D </t>
  </si>
  <si>
    <t>Micro Logic/Series B</t>
  </si>
  <si>
    <t>Micro Logic</t>
  </si>
  <si>
    <t>Multilin Testing</t>
  </si>
  <si>
    <t>Multilin;369</t>
  </si>
  <si>
    <t>Multilin;469</t>
  </si>
  <si>
    <t>Multilin;750</t>
  </si>
  <si>
    <t>Multilin;MIF II</t>
  </si>
  <si>
    <t>Multilin;735/737</t>
  </si>
  <si>
    <t>MULTILIN TOTAL</t>
  </si>
  <si>
    <t xml:space="preserve">Relay Testing </t>
  </si>
  <si>
    <t>Relay Electromagnetic</t>
  </si>
  <si>
    <t>Relay Solid State;32R</t>
  </si>
  <si>
    <t>RELAY TOTAL</t>
  </si>
  <si>
    <t>Transformer Testing</t>
  </si>
  <si>
    <t>Transformer Breaker/Low Volt/Primary</t>
  </si>
  <si>
    <t>Transformer Breaker/Low Volt/Secondary</t>
  </si>
  <si>
    <t>TRANSFORMER TOTAL</t>
  </si>
  <si>
    <t>CONTROLLER TOTAL</t>
  </si>
  <si>
    <t>Transfer Switch Testing</t>
  </si>
  <si>
    <t>TRANSFER SWITCH TOTAL</t>
  </si>
  <si>
    <t>SWITCH TEST TOTAL</t>
  </si>
  <si>
    <t>Infrared (IR) Testing (Per Day) Lump Sum</t>
  </si>
  <si>
    <t>Infrared Testing (Per Day) Lump Sum</t>
  </si>
  <si>
    <t>IR TESTING TOTAL</t>
  </si>
  <si>
    <t>NGR TESTING TOTAL</t>
  </si>
  <si>
    <t>TAN DELTA Cable Testing</t>
  </si>
  <si>
    <t>Tan Delta Cable Testing (Set of 3)</t>
  </si>
  <si>
    <t>TAN DELTA TESTING TOTAL</t>
  </si>
  <si>
    <t>PT &amp; CT TESTING TOTAL</t>
  </si>
  <si>
    <t>MOTOR P&amp;I TESTING TOTAL</t>
  </si>
  <si>
    <t>PART A TOTAL</t>
  </si>
  <si>
    <t>Breaker, Medium Voltage;Secondary</t>
  </si>
  <si>
    <t>Breaker, Low Voltage;Secondary</t>
  </si>
  <si>
    <t>Multilin;350</t>
  </si>
  <si>
    <t>Multilin;869</t>
  </si>
  <si>
    <t>Multilin;B30</t>
  </si>
  <si>
    <t>Multilin;B90</t>
  </si>
  <si>
    <t>Multilin;850</t>
  </si>
  <si>
    <t xml:space="preserve">Relay Solid State;BE1-67 </t>
  </si>
  <si>
    <t>Relay Solid State;BE1-87</t>
  </si>
  <si>
    <t>NGR (Neutral Ground Resistor)</t>
  </si>
  <si>
    <t>Relay Solid State;BE1-46N</t>
  </si>
  <si>
    <t>Relay Solid State;BE1-47N</t>
  </si>
  <si>
    <t xml:space="preserve">Relay Solid State;BE1-50/51 </t>
  </si>
  <si>
    <t>Motor PI Testing</t>
  </si>
  <si>
    <t>Relay; Mechanical</t>
  </si>
  <si>
    <t>Transformer, Substation</t>
  </si>
  <si>
    <t>Surge Arrestor</t>
  </si>
  <si>
    <t>SURGE ARRESTOR  TOTAL</t>
  </si>
  <si>
    <t>Switches</t>
  </si>
  <si>
    <t>Switches; Load Break</t>
  </si>
  <si>
    <t>SWITCH  TOTAL</t>
  </si>
  <si>
    <t>Manhole Inspection (Per Each)</t>
  </si>
  <si>
    <t>Manholes (Per Each)</t>
  </si>
  <si>
    <t>MANHOLE INSPECTION TOTAL</t>
  </si>
  <si>
    <t>PART B TOTAL</t>
  </si>
  <si>
    <t>Equipment (Quantities Estimated)</t>
  </si>
  <si>
    <t>GTP Only</t>
  </si>
  <si>
    <t>xxxxxxxx</t>
  </si>
  <si>
    <t>Wooden Power Pole Inspection w/Treatment (Per Each Pole) 44</t>
  </si>
  <si>
    <t>In Concrete</t>
  </si>
  <si>
    <t>In Rock</t>
  </si>
  <si>
    <t>In Earth Diggable</t>
  </si>
  <si>
    <t>Wooden Pole Replacement (per each)</t>
  </si>
  <si>
    <t>WOODEN POLE TOTAL</t>
  </si>
  <si>
    <t>Model</t>
  </si>
  <si>
    <t>Serial Number</t>
  </si>
  <si>
    <t>Motor Type</t>
  </si>
  <si>
    <t>Style</t>
  </si>
  <si>
    <t>Corbalis Treatment Plant</t>
  </si>
  <si>
    <t>Synchronous</t>
  </si>
  <si>
    <t>Vertical</t>
  </si>
  <si>
    <t>Horizontal</t>
  </si>
  <si>
    <t>Fomxill</t>
  </si>
  <si>
    <t>Induction</t>
  </si>
  <si>
    <t>Reston</t>
  </si>
  <si>
    <t>Tysons</t>
  </si>
  <si>
    <t>Tyson's II - Motor P1-1</t>
  </si>
  <si>
    <t>Griffith Treathment Plant</t>
  </si>
  <si>
    <t>RW Pump #1 (1750 HP)</t>
  </si>
  <si>
    <t>RW Pump #2 (1750 HP)</t>
  </si>
  <si>
    <t>RW Pump #3 (1250 HP)</t>
  </si>
  <si>
    <t>RW Pump #4 (1750 HP)</t>
  </si>
  <si>
    <t>RW Pump #5  (1250 HP)</t>
  </si>
  <si>
    <t>RW Pump #7  (1250 HP)</t>
  </si>
  <si>
    <t>Relay; Interface</t>
  </si>
  <si>
    <t>Transformer; Cable Fault</t>
  </si>
  <si>
    <t>Relay; Panel, Clean/Tighten</t>
  </si>
  <si>
    <t>Relay; Multilin 845</t>
  </si>
  <si>
    <t>Relay; SEL 351A</t>
  </si>
  <si>
    <t>Relay; TPU 2000R</t>
  </si>
  <si>
    <t>Transformer Testing; Variac</t>
  </si>
  <si>
    <t>Transformer Testing; Pad/Dry</t>
  </si>
  <si>
    <t>Transformer Testing; Pad/Oil</t>
  </si>
  <si>
    <t>Transformer; Substation; Panel, Clean/Tighten</t>
  </si>
  <si>
    <t>Switches; Manual</t>
  </si>
  <si>
    <t>ATTACHMENT 1 PART A -- Low - Medium Voltage</t>
  </si>
  <si>
    <t>ATTACHMENT 1 PART B -- Substations, Medium - High voltage</t>
  </si>
  <si>
    <t>Controller; Medium voltage</t>
  </si>
  <si>
    <t>FWP #6 Motor (4160V 1800HP)</t>
  </si>
  <si>
    <t>* GTP -- Motor PI and RIC Testing - Manufacturer &amp; Model #s</t>
  </si>
  <si>
    <t>* CTP -- Motor PI and RIC Testing - Manufacturer &amp; Model #s</t>
  </si>
  <si>
    <t xml:space="preserve">Motor Controller Testing </t>
  </si>
  <si>
    <t>TS, Automatic; Generators</t>
  </si>
  <si>
    <t>TS, Manual;  Generators</t>
  </si>
  <si>
    <t>Motor PI and RIC Testing</t>
  </si>
  <si>
    <t>Popes Head PS</t>
  </si>
  <si>
    <t>PHP Motor 1</t>
  </si>
  <si>
    <t>PHP Motor 2</t>
  </si>
  <si>
    <t>PHP Motor 3</t>
  </si>
  <si>
    <t>Pohick Road PS</t>
  </si>
  <si>
    <t>Pohick Motor 1</t>
  </si>
  <si>
    <t>Pohick Motor 2</t>
  </si>
  <si>
    <t>Switches; Circuit</t>
  </si>
  <si>
    <t>Switches; Pad, Oil</t>
  </si>
  <si>
    <t>Switches; Pad,SFG Gas</t>
  </si>
  <si>
    <t>Instrument Transformer (PT/CPT/CT/)</t>
  </si>
  <si>
    <t>Drawout Potential and Control Power Transformers (PT, CPT)</t>
  </si>
  <si>
    <t>Current Power (CT) - Set of three</t>
  </si>
  <si>
    <t>MV Contactors (Start, Run, Main)</t>
  </si>
  <si>
    <t>Controller; Low Voltage</t>
  </si>
  <si>
    <t>Controller; MV RVAT</t>
  </si>
  <si>
    <t>Switch Testing</t>
  </si>
  <si>
    <t>Unit Price / Each</t>
  </si>
  <si>
    <t>Transformer, Substation: Tap Changers</t>
  </si>
  <si>
    <t>Surge Arrestor (set of three)</t>
  </si>
  <si>
    <t>Transformer; CT (sets of three)</t>
  </si>
  <si>
    <t>*Unit Manufacturer &amp; Model # Listed on "PI Unit" Sheet</t>
  </si>
  <si>
    <t>Item No.</t>
  </si>
  <si>
    <t xml:space="preserve">Labor Rates - Regular and Overtime </t>
  </si>
  <si>
    <t xml:space="preserve">Quantity </t>
  </si>
  <si>
    <t xml:space="preserve">Unit of Measure </t>
  </si>
  <si>
    <t xml:space="preserve">Unit Price </t>
  </si>
  <si>
    <t xml:space="preserve">Extended Price </t>
  </si>
  <si>
    <t>1.a</t>
  </si>
  <si>
    <t xml:space="preserve">Technician - Regular </t>
  </si>
  <si>
    <t xml:space="preserve">Hour </t>
  </si>
  <si>
    <t>1.b</t>
  </si>
  <si>
    <t>Technician - Overtime</t>
  </si>
  <si>
    <t>1.c</t>
  </si>
  <si>
    <t xml:space="preserve">Supervisor - Regular </t>
  </si>
  <si>
    <t>1.d</t>
  </si>
  <si>
    <t xml:space="preserve">Supervisor - Overtime </t>
  </si>
  <si>
    <t xml:space="preserve">Total Labor Hours </t>
  </si>
  <si>
    <t xml:space="preserve">Discount off Parts, Materials, </t>
  </si>
  <si>
    <t>2.a</t>
  </si>
  <si>
    <t xml:space="preserve">Indicate Percent Discount off Manufacturer's Price List </t>
  </si>
  <si>
    <t>%</t>
  </si>
  <si>
    <t>2.b.</t>
  </si>
  <si>
    <t>Equipment Rental and Subcontracting Shall be at Contractor's Cost With no Markup</t>
  </si>
  <si>
    <t xml:space="preserve">A unit price must be entered for line item to be considered for award.  Bidders who do not provide all requested information will be deemed as non-responsive.  </t>
  </si>
  <si>
    <r>
      <t xml:space="preserve">Labor Rates and Materials for Emergency Repair Special Maintenance and Repairs </t>
    </r>
    <r>
      <rPr>
        <b/>
        <sz val="12"/>
        <color rgb="FFFF0000"/>
        <rFont val="Calibri"/>
        <family val="2"/>
      </rPr>
      <t xml:space="preserve">(Part A) </t>
    </r>
  </si>
  <si>
    <t xml:space="preserve">GRAND TOTAL OF PARTS A - C </t>
  </si>
  <si>
    <t xml:space="preserve"> IFB 24-021 Excel Pricing Schedule </t>
  </si>
  <si>
    <t xml:space="preserve">ATTACHMENT 1 PART C -- Power Poles &amp; Aerial 4160V Circuit </t>
  </si>
  <si>
    <r>
      <rPr>
        <sz val="11"/>
        <rFont val="Calibri"/>
        <family val="2"/>
      </rPr>
      <t>Per Section 4.11 G;</t>
    </r>
    <r>
      <rPr>
        <sz val="10"/>
        <rFont val="Calibri"/>
        <family val="2"/>
      </rPr>
      <t xml:space="preserve"> Bidder shall provide hourly labor and material rates for providing services not specifically covered under the Annual Maintenance Service. Labor rates shall include all direct and indirect costs such as transportation, general and administrative costs, and profit etc. Labor rates shall not be billed in addition to unit pricing for services listed in T</t>
    </r>
    <r>
      <rPr>
        <sz val="11"/>
        <rFont val="Calibri"/>
        <family val="2"/>
      </rPr>
      <t xml:space="preserve">abs A, B, and 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</si>
</sst>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0"/>
      <name val="Arial"/>
    </font>
    <font>
      <sz val="11"/>
      <color theme="1"/>
      <name val="Aptos Narrow"/>
      <family val="2"/>
      <scheme val="minor"/>
    </font>
    <font>
      <sz val="11"/>
      <color theme="1"/>
      <name val="Aptos Narrow"/>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8"/>
      <name val="Arial"/>
    </font>
    <font>
      <sz val="11"/>
      <color rgb="FFFF0000"/>
      <name val="Times New Roman"/>
      <family val="1"/>
    </font>
    <font>
      <b/>
      <sz val="12"/>
      <color theme="1"/>
      <name val="Aptos Narrow"/>
      <family val="2"/>
      <scheme val="minor"/>
    </font>
    <font>
      <sz val="12"/>
      <color theme="1"/>
      <name val="Aptos Narrow"/>
      <family val="2"/>
      <scheme val="minor"/>
    </font>
    <font>
      <b/>
      <sz val="12"/>
      <color theme="1"/>
      <name val="Calibri"/>
      <family val="2"/>
    </font>
    <font>
      <b/>
      <sz val="12"/>
      <color rgb="FFFF0000"/>
      <name val="Calibri"/>
      <family val="2"/>
    </font>
    <font>
      <sz val="10"/>
      <name val="Calibri"/>
      <family val="2"/>
    </font>
    <font>
      <sz val="12"/>
      <color theme="1"/>
      <name val="Calibri"/>
      <family val="2"/>
    </font>
    <font>
      <b/>
      <sz val="11"/>
      <color theme="1"/>
      <name val="Calibri"/>
      <family val="2"/>
    </font>
    <font>
      <b/>
      <sz val="12"/>
      <color theme="1"/>
      <name val="Times New Roman"/>
      <family val="1"/>
    </font>
    <font>
      <sz val="12"/>
      <color theme="1"/>
      <name val="Times New Roman"/>
      <family val="1"/>
    </font>
    <font>
      <sz val="10"/>
      <color theme="1"/>
      <name val="Aptos Narrow"/>
      <family val="2"/>
      <scheme val="minor"/>
    </font>
    <font>
      <b/>
      <sz val="14"/>
      <color theme="1"/>
      <name val="Times New Roman"/>
      <family val="1"/>
    </font>
    <font>
      <b/>
      <sz val="10"/>
      <name val="Times New Roman"/>
      <family val="1"/>
    </font>
    <font>
      <sz val="12"/>
      <name val="Calibri"/>
      <family val="2"/>
    </font>
    <font>
      <sz val="11"/>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rgb="FF00B0F0"/>
        <bgColor indexed="64"/>
      </patternFill>
    </fill>
  </fills>
  <borders count="29">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0" fontId="2" fillId="0" borderId="0"/>
    <xf numFmtId="0" fontId="1" fillId="0" borderId="0"/>
  </cellStyleXfs>
  <cellXfs count="189">
    <xf numFmtId="0" fontId="0" fillId="0" borderId="0" xfId="0" applyAlignment="1">
      <alignment vertical="top"/>
    </xf>
    <xf numFmtId="0" fontId="3" fillId="0" borderId="2" xfId="1" applyFont="1" applyBorder="1"/>
    <xf numFmtId="0" fontId="3" fillId="0" borderId="2" xfId="1" applyFont="1" applyBorder="1" applyAlignment="1">
      <alignment wrapText="1"/>
    </xf>
    <xf numFmtId="164" fontId="3" fillId="0" borderId="2" xfId="1" applyNumberFormat="1" applyFont="1" applyBorder="1" applyAlignment="1">
      <alignment horizontal="left"/>
    </xf>
    <xf numFmtId="0" fontId="4" fillId="0" borderId="0" xfId="1" applyFont="1"/>
    <xf numFmtId="0" fontId="3" fillId="0" borderId="0" xfId="1" applyFont="1"/>
    <xf numFmtId="164" fontId="3" fillId="0" borderId="0" xfId="1" applyNumberFormat="1" applyFont="1" applyAlignment="1">
      <alignment horizontal="left"/>
    </xf>
    <xf numFmtId="164" fontId="4" fillId="0" borderId="0" xfId="1" applyNumberFormat="1" applyFont="1" applyAlignment="1">
      <alignment horizontal="left"/>
    </xf>
    <xf numFmtId="0" fontId="4" fillId="0" borderId="3" xfId="1" applyFont="1" applyBorder="1"/>
    <xf numFmtId="0" fontId="3" fillId="0" borderId="3" xfId="1" applyFont="1" applyBorder="1"/>
    <xf numFmtId="164" fontId="4" fillId="0" borderId="3" xfId="1" applyNumberFormat="1" applyFont="1" applyBorder="1" applyAlignment="1">
      <alignment horizontal="left"/>
    </xf>
    <xf numFmtId="0" fontId="3" fillId="0" borderId="0" xfId="1" applyFont="1" applyAlignment="1">
      <alignment horizontal="center"/>
    </xf>
    <xf numFmtId="0" fontId="5" fillId="0" borderId="8" xfId="1" applyFont="1" applyBorder="1" applyAlignment="1">
      <alignment horizontal="left" vertical="top"/>
    </xf>
    <xf numFmtId="0" fontId="6" fillId="0" borderId="0" xfId="1" applyFont="1" applyAlignment="1">
      <alignment horizontal="left" vertical="top"/>
    </xf>
    <xf numFmtId="0" fontId="4" fillId="0" borderId="0" xfId="1" applyFont="1" applyAlignment="1">
      <alignment horizontal="left"/>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right" vertical="top"/>
    </xf>
    <xf numFmtId="0" fontId="6" fillId="0" borderId="9" xfId="1" applyFont="1" applyBorder="1" applyAlignment="1">
      <alignment horizontal="left" vertical="top"/>
    </xf>
    <xf numFmtId="0" fontId="6" fillId="0" borderId="2" xfId="1" applyFont="1" applyBorder="1" applyAlignment="1">
      <alignment horizontal="left" vertical="top"/>
    </xf>
    <xf numFmtId="0" fontId="4" fillId="0" borderId="2" xfId="1" applyFont="1" applyBorder="1"/>
    <xf numFmtId="0" fontId="6" fillId="0" borderId="10" xfId="1" applyFont="1" applyBorder="1" applyAlignment="1">
      <alignment horizontal="left" vertical="top"/>
    </xf>
    <xf numFmtId="164" fontId="4" fillId="0" borderId="0" xfId="1" applyNumberFormat="1" applyFont="1"/>
    <xf numFmtId="0" fontId="3" fillId="0" borderId="1" xfId="1" applyFont="1" applyBorder="1"/>
    <xf numFmtId="0" fontId="4" fillId="0" borderId="1" xfId="1" applyFont="1" applyBorder="1"/>
    <xf numFmtId="0" fontId="5" fillId="0" borderId="3" xfId="1" applyFont="1" applyBorder="1" applyAlignment="1">
      <alignment horizontal="left" vertical="top"/>
    </xf>
    <xf numFmtId="0" fontId="5" fillId="0" borderId="1" xfId="1" applyFont="1" applyBorder="1" applyAlignment="1">
      <alignment horizontal="left" vertical="top"/>
    </xf>
    <xf numFmtId="0" fontId="3" fillId="0" borderId="2" xfId="2" applyFont="1" applyBorder="1"/>
    <xf numFmtId="0" fontId="3" fillId="0" borderId="2" xfId="2" applyFont="1" applyBorder="1" applyAlignment="1">
      <alignment wrapText="1"/>
    </xf>
    <xf numFmtId="0" fontId="3" fillId="0" borderId="2" xfId="2" applyFont="1" applyBorder="1" applyAlignment="1">
      <alignment horizontal="right"/>
    </xf>
    <xf numFmtId="164" fontId="3" fillId="0" borderId="2" xfId="2" applyNumberFormat="1" applyFont="1" applyBorder="1"/>
    <xf numFmtId="0" fontId="4" fillId="0" borderId="0" xfId="2" applyFont="1"/>
    <xf numFmtId="0" fontId="3" fillId="0" borderId="0" xfId="2" applyFont="1"/>
    <xf numFmtId="0" fontId="3" fillId="0" borderId="0" xfId="2" applyFont="1" applyAlignment="1">
      <alignment horizontal="right"/>
    </xf>
    <xf numFmtId="164" fontId="3" fillId="0" borderId="0" xfId="2" applyNumberFormat="1" applyFont="1"/>
    <xf numFmtId="0" fontId="6" fillId="0" borderId="0" xfId="2" applyFont="1" applyAlignment="1">
      <alignment horizontal="left" vertical="top"/>
    </xf>
    <xf numFmtId="0" fontId="6" fillId="0" borderId="0" xfId="2" applyFont="1" applyAlignment="1">
      <alignment horizontal="right" vertical="top"/>
    </xf>
    <xf numFmtId="164" fontId="4" fillId="0" borderId="0" xfId="2" applyNumberFormat="1" applyFont="1"/>
    <xf numFmtId="0" fontId="4" fillId="0" borderId="3" xfId="2" applyFont="1" applyBorder="1"/>
    <xf numFmtId="0" fontId="3" fillId="0" borderId="3" xfId="2" applyFont="1" applyBorder="1"/>
    <xf numFmtId="0" fontId="4" fillId="0" borderId="3" xfId="2" applyFont="1" applyBorder="1" applyAlignment="1">
      <alignment horizontal="right"/>
    </xf>
    <xf numFmtId="164" fontId="4" fillId="0" borderId="3" xfId="2" applyNumberFormat="1" applyFont="1" applyBorder="1" applyAlignment="1">
      <alignment horizontal="left"/>
    </xf>
    <xf numFmtId="0" fontId="1" fillId="0" borderId="0" xfId="2"/>
    <xf numFmtId="0" fontId="3" fillId="0" borderId="1" xfId="2" applyFont="1" applyBorder="1"/>
    <xf numFmtId="0" fontId="4" fillId="0" borderId="1" xfId="2" applyFont="1" applyBorder="1"/>
    <xf numFmtId="0" fontId="4" fillId="0" borderId="0" xfId="2" applyFont="1" applyAlignment="1">
      <alignment horizontal="right"/>
    </xf>
    <xf numFmtId="0" fontId="5" fillId="0" borderId="1" xfId="2" applyFont="1" applyBorder="1" applyAlignment="1">
      <alignment vertical="top"/>
    </xf>
    <xf numFmtId="0" fontId="3" fillId="0" borderId="2" xfId="2" applyFont="1" applyBorder="1" applyAlignment="1">
      <alignment horizontal="center"/>
    </xf>
    <xf numFmtId="0" fontId="5" fillId="0" borderId="0" xfId="2" applyFont="1" applyAlignment="1">
      <alignment vertical="top"/>
    </xf>
    <xf numFmtId="0" fontId="4" fillId="2" borderId="11" xfId="2" applyFont="1" applyFill="1" applyBorder="1" applyAlignment="1">
      <alignment horizontal="right"/>
    </xf>
    <xf numFmtId="0" fontId="4" fillId="2" borderId="11" xfId="2" applyFont="1" applyFill="1" applyBorder="1" applyAlignment="1">
      <alignment horizontal="left"/>
    </xf>
    <xf numFmtId="0" fontId="4" fillId="0" borderId="13" xfId="2" applyFont="1" applyBorder="1" applyAlignment="1">
      <alignment horizontal="right"/>
    </xf>
    <xf numFmtId="0" fontId="4" fillId="0" borderId="0" xfId="2" applyFont="1" applyAlignment="1">
      <alignment horizontal="left"/>
    </xf>
    <xf numFmtId="0" fontId="4" fillId="0" borderId="14" xfId="2" applyFont="1" applyBorder="1" applyAlignment="1">
      <alignment horizontal="left"/>
    </xf>
    <xf numFmtId="0" fontId="4" fillId="0" borderId="15" xfId="2" applyFont="1" applyBorder="1" applyAlignment="1">
      <alignment horizontal="right"/>
    </xf>
    <xf numFmtId="0" fontId="4" fillId="0" borderId="3" xfId="2" applyFont="1" applyBorder="1" applyAlignment="1">
      <alignment horizontal="left"/>
    </xf>
    <xf numFmtId="0" fontId="4" fillId="0" borderId="16" xfId="2" applyFont="1" applyBorder="1" applyAlignment="1">
      <alignment horizontal="left"/>
    </xf>
    <xf numFmtId="164" fontId="4" fillId="0" borderId="1" xfId="1" applyNumberFormat="1" applyFont="1" applyBorder="1" applyAlignment="1">
      <alignment horizontal="left"/>
    </xf>
    <xf numFmtId="0" fontId="4" fillId="0" borderId="12" xfId="2" applyFont="1" applyBorder="1" applyAlignment="1">
      <alignment horizontal="right"/>
    </xf>
    <xf numFmtId="0" fontId="0" fillId="0" borderId="3" xfId="0" applyBorder="1" applyAlignment="1">
      <alignment vertical="top"/>
    </xf>
    <xf numFmtId="0" fontId="6" fillId="0" borderId="3" xfId="1" applyFont="1" applyBorder="1" applyAlignment="1">
      <alignment horizontal="left" vertical="top" wrapText="1"/>
    </xf>
    <xf numFmtId="0" fontId="4" fillId="0" borderId="18" xfId="2" applyFont="1" applyBorder="1"/>
    <xf numFmtId="0" fontId="6" fillId="0" borderId="0" xfId="1" applyFont="1" applyAlignment="1">
      <alignment horizontal="left" vertical="top" wrapText="1"/>
    </xf>
    <xf numFmtId="0" fontId="10" fillId="0" borderId="0" xfId="0" applyFont="1"/>
    <xf numFmtId="0" fontId="9" fillId="0" borderId="0" xfId="0" applyFont="1"/>
    <xf numFmtId="0" fontId="10" fillId="0" borderId="0" xfId="0" applyFont="1" applyAlignment="1">
      <alignment horizontal="right"/>
    </xf>
    <xf numFmtId="0" fontId="14" fillId="0" borderId="3" xfId="0" applyFont="1" applyBorder="1"/>
    <xf numFmtId="0" fontId="14" fillId="0" borderId="16" xfId="0" applyFont="1" applyBorder="1"/>
    <xf numFmtId="0" fontId="14" fillId="0" borderId="23" xfId="0" applyFont="1" applyBorder="1"/>
    <xf numFmtId="0" fontId="14" fillId="0" borderId="22" xfId="0" applyFont="1" applyBorder="1" applyAlignment="1">
      <alignment horizontal="left"/>
    </xf>
    <xf numFmtId="0" fontId="12" fillId="0" borderId="11" xfId="0" applyFont="1" applyBorder="1" applyAlignment="1">
      <alignment horizontal="left"/>
    </xf>
    <xf numFmtId="0" fontId="14" fillId="0" borderId="11" xfId="0" applyFont="1" applyBorder="1"/>
    <xf numFmtId="164" fontId="14" fillId="0" borderId="11" xfId="0" applyNumberFormat="1" applyFont="1" applyBorder="1"/>
    <xf numFmtId="0" fontId="14" fillId="0" borderId="12" xfId="0" applyFont="1" applyBorder="1" applyAlignment="1">
      <alignment horizontal="right" vertical="top"/>
    </xf>
    <xf numFmtId="0" fontId="13" fillId="0" borderId="1" xfId="0" applyFont="1" applyBorder="1" applyAlignment="1">
      <alignment horizontal="right" vertical="top"/>
    </xf>
    <xf numFmtId="0" fontId="14" fillId="0" borderId="11" xfId="0" applyFont="1" applyBorder="1" applyAlignment="1">
      <alignment horizontal="left"/>
    </xf>
    <xf numFmtId="0" fontId="14" fillId="0" borderId="17" xfId="0" applyFont="1" applyBorder="1"/>
    <xf numFmtId="0" fontId="14" fillId="0" borderId="18" xfId="0" applyFont="1" applyBorder="1"/>
    <xf numFmtId="0" fontId="14" fillId="0" borderId="0" xfId="0" applyFont="1"/>
    <xf numFmtId="0" fontId="13" fillId="0" borderId="0" xfId="0" applyFont="1" applyAlignment="1">
      <alignment wrapText="1"/>
    </xf>
    <xf numFmtId="0" fontId="16" fillId="0" borderId="26" xfId="0" applyFont="1" applyBorder="1"/>
    <xf numFmtId="0" fontId="17" fillId="0" borderId="26" xfId="0" applyFont="1" applyBorder="1" applyAlignment="1">
      <alignment horizontal="right"/>
    </xf>
    <xf numFmtId="164" fontId="16" fillId="0" borderId="26" xfId="0" applyNumberFormat="1" applyFont="1" applyBorder="1" applyAlignment="1">
      <alignment horizontal="right"/>
    </xf>
    <xf numFmtId="0" fontId="5" fillId="0" borderId="27" xfId="1" applyFont="1" applyBorder="1" applyAlignment="1">
      <alignment vertical="top"/>
    </xf>
    <xf numFmtId="0" fontId="3" fillId="0" borderId="27" xfId="1" applyFont="1" applyBorder="1"/>
    <xf numFmtId="164" fontId="3" fillId="0" borderId="27" xfId="1" applyNumberFormat="1" applyFont="1" applyBorder="1" applyAlignment="1">
      <alignment horizontal="left"/>
    </xf>
    <xf numFmtId="0" fontId="18" fillId="0" borderId="0" xfId="2" applyFont="1"/>
    <xf numFmtId="0" fontId="4" fillId="0" borderId="0" xfId="2" applyFont="1" applyAlignment="1">
      <alignment vertical="center"/>
    </xf>
    <xf numFmtId="164" fontId="4" fillId="0" borderId="0" xfId="2" applyNumberFormat="1" applyFont="1" applyAlignment="1">
      <alignment horizontal="left"/>
    </xf>
    <xf numFmtId="0" fontId="5" fillId="0" borderId="3" xfId="2" applyFont="1" applyBorder="1" applyAlignment="1">
      <alignment horizontal="left" vertical="top"/>
    </xf>
    <xf numFmtId="0" fontId="5" fillId="0" borderId="18" xfId="2" applyFont="1" applyBorder="1" applyAlignment="1">
      <alignment horizontal="left" vertical="top"/>
    </xf>
    <xf numFmtId="0" fontId="4" fillId="0" borderId="18" xfId="2" applyFont="1" applyBorder="1" applyAlignment="1">
      <alignment horizontal="right"/>
    </xf>
    <xf numFmtId="164" fontId="4" fillId="0" borderId="18" xfId="2" applyNumberFormat="1" applyFont="1" applyBorder="1" applyAlignment="1">
      <alignment horizontal="left"/>
    </xf>
    <xf numFmtId="0" fontId="5" fillId="0" borderId="28" xfId="2" applyFont="1" applyBorder="1" applyAlignment="1">
      <alignment vertical="top"/>
    </xf>
    <xf numFmtId="0" fontId="4" fillId="0" borderId="28" xfId="2" applyFont="1" applyBorder="1"/>
    <xf numFmtId="0" fontId="4" fillId="0" borderId="28" xfId="2" applyFont="1" applyBorder="1" applyAlignment="1">
      <alignment horizontal="right"/>
    </xf>
    <xf numFmtId="164" fontId="4" fillId="0" borderId="28" xfId="2" applyNumberFormat="1" applyFont="1" applyBorder="1" applyAlignment="1">
      <alignment horizontal="left"/>
    </xf>
    <xf numFmtId="164" fontId="3" fillId="0" borderId="28" xfId="2" applyNumberFormat="1" applyFont="1" applyBorder="1" applyAlignment="1">
      <alignment horizontal="right"/>
    </xf>
    <xf numFmtId="0" fontId="3" fillId="0" borderId="4"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4" fillId="0" borderId="0" xfId="1" applyFont="1" applyAlignment="1">
      <alignment horizontal="center"/>
    </xf>
    <xf numFmtId="0" fontId="3" fillId="0" borderId="7" xfId="1" applyFont="1" applyBorder="1"/>
    <xf numFmtId="0" fontId="3" fillId="0" borderId="0" xfId="1" applyFont="1"/>
    <xf numFmtId="0" fontId="6" fillId="0" borderId="7" xfId="1" applyFont="1" applyBorder="1" applyAlignment="1">
      <alignment horizontal="left" vertical="top"/>
    </xf>
    <xf numFmtId="0" fontId="6" fillId="0" borderId="0" xfId="1" applyFont="1" applyAlignment="1">
      <alignment horizontal="left" vertical="top"/>
    </xf>
    <xf numFmtId="0" fontId="3" fillId="3" borderId="0" xfId="0" applyFont="1" applyFill="1" applyAlignment="1">
      <alignment wrapText="1"/>
    </xf>
    <xf numFmtId="0" fontId="5" fillId="0" borderId="1" xfId="1" applyFont="1" applyBorder="1" applyAlignment="1">
      <alignment horizontal="left" vertical="top"/>
    </xf>
    <xf numFmtId="0" fontId="3" fillId="0" borderId="1" xfId="1" applyFont="1" applyBorder="1"/>
    <xf numFmtId="0" fontId="8" fillId="0" borderId="1" xfId="1" applyFont="1" applyBorder="1" applyAlignment="1">
      <alignment horizontal="left" vertical="top" wrapText="1"/>
    </xf>
    <xf numFmtId="0" fontId="8" fillId="0" borderId="3" xfId="1" applyFont="1" applyBorder="1" applyAlignment="1">
      <alignment horizontal="left" vertical="top" wrapText="1"/>
    </xf>
    <xf numFmtId="0" fontId="19" fillId="0" borderId="17"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 xfId="1" applyFont="1" applyBorder="1" applyAlignment="1">
      <alignment horizontal="center" vertical="center"/>
    </xf>
    <xf numFmtId="0" fontId="0" fillId="0" borderId="1" xfId="0" applyBorder="1" applyAlignment="1">
      <alignment horizontal="center" vertical="center"/>
    </xf>
    <xf numFmtId="0" fontId="3" fillId="0" borderId="0" xfId="2" applyFont="1" applyAlignment="1">
      <alignment horizontal="center" vertical="center"/>
    </xf>
    <xf numFmtId="0" fontId="0" fillId="0" borderId="0" xfId="0" applyAlignment="1">
      <alignment horizontal="center" vertical="center"/>
    </xf>
    <xf numFmtId="0" fontId="5" fillId="0" borderId="5" xfId="2" applyFont="1" applyBorder="1" applyAlignment="1">
      <alignment vertical="top"/>
    </xf>
    <xf numFmtId="0" fontId="1" fillId="0" borderId="5" xfId="2" applyBorder="1"/>
    <xf numFmtId="0" fontId="20" fillId="0" borderId="0" xfId="0" applyFont="1" applyAlignment="1">
      <alignment horizontal="center" vertical="center"/>
    </xf>
    <xf numFmtId="0" fontId="13" fillId="0" borderId="0" xfId="0" applyFont="1" applyAlignment="1">
      <alignment wrapText="1"/>
    </xf>
    <xf numFmtId="0" fontId="11" fillId="3" borderId="0" xfId="0" applyFont="1" applyFill="1" applyAlignment="1">
      <alignment wrapText="1"/>
    </xf>
    <xf numFmtId="0" fontId="15" fillId="3" borderId="0" xfId="0" applyFont="1" applyFill="1" applyAlignment="1">
      <alignment wrapText="1"/>
    </xf>
    <xf numFmtId="0" fontId="11" fillId="0" borderId="17" xfId="0" applyFont="1" applyBorder="1"/>
    <xf numFmtId="0" fontId="15" fillId="0" borderId="18" xfId="0" applyFont="1" applyBorder="1"/>
    <xf numFmtId="0" fontId="14" fillId="0" borderId="21" xfId="0" applyFont="1" applyBorder="1" applyAlignment="1">
      <alignment horizontal="left"/>
    </xf>
    <xf numFmtId="0" fontId="14" fillId="0" borderId="23" xfId="0" applyFont="1" applyBorder="1" applyAlignment="1">
      <alignment horizontal="left"/>
    </xf>
    <xf numFmtId="0" fontId="11" fillId="0" borderId="12" xfId="0" applyFont="1" applyBorder="1" applyAlignment="1">
      <alignment horizontal="center" wrapText="1"/>
    </xf>
    <xf numFmtId="0" fontId="13" fillId="0" borderId="1" xfId="0" applyFont="1" applyBorder="1" applyAlignment="1">
      <alignment horizontal="center" wrapText="1"/>
    </xf>
    <xf numFmtId="0" fontId="13" fillId="0" borderId="20" xfId="0" applyFont="1" applyBorder="1" applyAlignment="1">
      <alignment horizontal="center" wrapText="1"/>
    </xf>
    <xf numFmtId="0" fontId="13" fillId="0" borderId="15" xfId="0" applyFont="1" applyBorder="1" applyAlignment="1">
      <alignment horizontal="center" wrapText="1"/>
    </xf>
    <xf numFmtId="0" fontId="13" fillId="0" borderId="3" xfId="0" applyFont="1" applyBorder="1" applyAlignment="1">
      <alignment horizontal="center" wrapText="1"/>
    </xf>
    <xf numFmtId="0" fontId="13" fillId="0" borderId="16" xfId="0" applyFont="1" applyBorder="1" applyAlignment="1">
      <alignment horizontal="center" wrapText="1"/>
    </xf>
    <xf numFmtId="0" fontId="14" fillId="0" borderId="21" xfId="0" applyFont="1" applyBorder="1" applyAlignment="1">
      <alignment horizontal="left" vertical="top"/>
    </xf>
    <xf numFmtId="0" fontId="14" fillId="0" borderId="22" xfId="0" applyFont="1" applyBorder="1" applyAlignment="1">
      <alignment horizontal="left" vertical="top"/>
    </xf>
    <xf numFmtId="0" fontId="14" fillId="0" borderId="17" xfId="0" applyFont="1" applyBorder="1" applyAlignment="1">
      <alignment horizontal="left" vertical="top"/>
    </xf>
    <xf numFmtId="0" fontId="13" fillId="0" borderId="18" xfId="0" applyFont="1" applyBorder="1" applyAlignment="1">
      <alignment horizontal="left" vertical="top"/>
    </xf>
    <xf numFmtId="0" fontId="13" fillId="0" borderId="19" xfId="0" applyFont="1" applyBorder="1" applyAlignment="1">
      <alignment horizontal="left" vertical="top"/>
    </xf>
    <xf numFmtId="0" fontId="13" fillId="0" borderId="24" xfId="0" applyFont="1" applyBorder="1" applyAlignment="1">
      <alignment horizontal="right" vertical="top"/>
    </xf>
    <xf numFmtId="0" fontId="13" fillId="0" borderId="25" xfId="0" applyFont="1" applyBorder="1" applyAlignment="1">
      <alignment horizontal="right" vertical="top"/>
    </xf>
    <xf numFmtId="164" fontId="14" fillId="0" borderId="21" xfId="0" applyNumberFormat="1" applyFont="1" applyBorder="1"/>
    <xf numFmtId="0" fontId="13" fillId="0" borderId="23" xfId="0" applyFont="1" applyBorder="1"/>
    <xf numFmtId="0" fontId="14" fillId="0" borderId="12" xfId="0" applyFont="1" applyBorder="1"/>
    <xf numFmtId="0" fontId="14" fillId="0" borderId="1" xfId="0" applyFont="1" applyBorder="1"/>
    <xf numFmtId="0" fontId="14" fillId="0" borderId="20" xfId="0" applyFont="1" applyBorder="1"/>
    <xf numFmtId="0" fontId="14" fillId="0" borderId="15" xfId="0" applyFont="1" applyBorder="1"/>
    <xf numFmtId="0" fontId="14" fillId="0" borderId="3" xfId="0" applyFont="1" applyBorder="1"/>
    <xf numFmtId="0" fontId="14" fillId="0" borderId="16" xfId="0" applyFont="1" applyBorder="1"/>
    <xf numFmtId="0" fontId="21" fillId="0" borderId="21" xfId="0" applyFont="1" applyBorder="1" applyAlignment="1">
      <alignment horizontal="left"/>
    </xf>
    <xf numFmtId="0" fontId="21" fillId="0" borderId="23" xfId="0" applyFont="1" applyBorder="1" applyAlignment="1">
      <alignment horizontal="left"/>
    </xf>
    <xf numFmtId="0" fontId="14" fillId="0" borderId="21" xfId="0" applyFont="1" applyBorder="1"/>
    <xf numFmtId="0" fontId="14" fillId="0" borderId="23" xfId="0" applyFont="1" applyBorder="1"/>
    <xf numFmtId="164" fontId="14" fillId="0" borderId="23" xfId="0" applyNumberFormat="1" applyFont="1" applyBorder="1"/>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3"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12" xfId="0" applyFont="1" applyBorder="1" applyAlignment="1">
      <alignment vertical="top"/>
    </xf>
    <xf numFmtId="0" fontId="11" fillId="0" borderId="1" xfId="0" applyFont="1" applyBorder="1" applyAlignment="1">
      <alignment vertical="top"/>
    </xf>
    <xf numFmtId="0" fontId="11" fillId="0" borderId="20" xfId="0" applyFont="1" applyBorder="1" applyAlignment="1">
      <alignment vertical="top"/>
    </xf>
    <xf numFmtId="0" fontId="11" fillId="0" borderId="13" xfId="0" applyFont="1" applyBorder="1" applyAlignment="1">
      <alignment vertical="top"/>
    </xf>
    <xf numFmtId="0" fontId="11" fillId="0" borderId="0" xfId="0" applyFont="1" applyAlignment="1">
      <alignment vertical="top"/>
    </xf>
    <xf numFmtId="0" fontId="11" fillId="0" borderId="14" xfId="0" applyFont="1" applyBorder="1" applyAlignment="1">
      <alignment vertical="top"/>
    </xf>
    <xf numFmtId="0" fontId="11" fillId="0" borderId="15" xfId="0" applyFont="1" applyBorder="1" applyAlignment="1">
      <alignment vertical="top"/>
    </xf>
    <xf numFmtId="0" fontId="11" fillId="0" borderId="3" xfId="0" applyFont="1" applyBorder="1" applyAlignment="1">
      <alignment vertical="top"/>
    </xf>
    <xf numFmtId="0" fontId="11" fillId="0" borderId="16" xfId="0" applyFont="1" applyBorder="1" applyAlignment="1">
      <alignment vertical="top"/>
    </xf>
    <xf numFmtId="0" fontId="11" fillId="0" borderId="21" xfId="0" applyFont="1" applyBorder="1" applyAlignment="1">
      <alignment horizontal="left" vertical="top"/>
    </xf>
    <xf numFmtId="0" fontId="11" fillId="0" borderId="22" xfId="0" applyFont="1" applyBorder="1" applyAlignment="1">
      <alignment horizontal="left" vertical="top"/>
    </xf>
    <xf numFmtId="0" fontId="11" fillId="0" borderId="23" xfId="0" applyFont="1" applyBorder="1" applyAlignment="1">
      <alignment horizontal="left" vertical="top"/>
    </xf>
    <xf numFmtId="0" fontId="11" fillId="0" borderId="21" xfId="0" applyFont="1" applyBorder="1" applyAlignment="1">
      <alignment vertical="top"/>
    </xf>
    <xf numFmtId="0" fontId="11" fillId="0" borderId="22" xfId="0" applyFont="1" applyBorder="1" applyAlignment="1">
      <alignment vertical="top"/>
    </xf>
    <xf numFmtId="0" fontId="11" fillId="0" borderId="23"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0" fontId="5" fillId="0" borderId="17" xfId="2" applyFont="1" applyBorder="1" applyAlignment="1">
      <alignment horizontal="center" wrapText="1"/>
    </xf>
    <xf numFmtId="0" fontId="5" fillId="0" borderId="18" xfId="2" applyFont="1" applyBorder="1" applyAlignment="1">
      <alignment horizontal="center" wrapText="1"/>
    </xf>
    <xf numFmtId="0" fontId="4" fillId="0" borderId="18" xfId="2" applyFont="1" applyBorder="1"/>
    <xf numFmtId="0" fontId="4" fillId="0" borderId="19" xfId="2" applyFont="1" applyBorder="1"/>
    <xf numFmtId="0" fontId="5" fillId="0" borderId="11" xfId="2" applyFont="1" applyBorder="1" applyAlignment="1">
      <alignment horizontal="center" wrapText="1"/>
    </xf>
    <xf numFmtId="0" fontId="4" fillId="0" borderId="11" xfId="2" applyFont="1" applyBorder="1"/>
  </cellXfs>
  <cellStyles count="3">
    <cellStyle name="Normal" xfId="0" builtinId="0"/>
    <cellStyle name="Normal 2" xfId="1" xr:uid="{42A75BF4-D36B-441D-8424-5153BC423638}"/>
    <cellStyle name="Normal 3" xfId="2" xr:uid="{CAB003BF-D39C-4D34-9440-E1485E24AC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3C927-1C0E-4D94-ADB7-DEFFD87D9604}">
  <dimension ref="A1:J121"/>
  <sheetViews>
    <sheetView topLeftCell="A31" zoomScaleNormal="100" workbookViewId="0">
      <selection activeCell="C75" sqref="C75:C76"/>
    </sheetView>
  </sheetViews>
  <sheetFormatPr defaultRowHeight="15" x14ac:dyDescent="0.25"/>
  <cols>
    <col min="1" max="1" width="4" style="4" customWidth="1"/>
    <col min="2" max="2" width="9.7109375" style="4" bestFit="1" customWidth="1"/>
    <col min="3" max="3" width="25.85546875" style="4" customWidth="1"/>
    <col min="4" max="4" width="4.28515625" style="4" customWidth="1"/>
    <col min="5" max="5" width="40" style="4" customWidth="1"/>
    <col min="6" max="7" width="11.5703125" style="4" bestFit="1" customWidth="1"/>
    <col min="8" max="9" width="15" style="7" customWidth="1"/>
    <col min="10" max="12" width="9.140625" style="4"/>
    <col min="13" max="13" width="10.42578125" style="4" bestFit="1" customWidth="1"/>
    <col min="14" max="16384" width="9.140625" style="4"/>
  </cols>
  <sheetData>
    <row r="1" spans="1:9" ht="30" customHeight="1" x14ac:dyDescent="0.25">
      <c r="A1" s="111" t="s">
        <v>252</v>
      </c>
      <c r="B1" s="112"/>
      <c r="C1" s="112"/>
      <c r="D1" s="112"/>
      <c r="E1" s="112"/>
      <c r="F1" s="112"/>
      <c r="G1" s="112"/>
      <c r="H1" s="112"/>
      <c r="I1" s="113"/>
    </row>
    <row r="2" spans="1:9" ht="30" customHeight="1" x14ac:dyDescent="0.25">
      <c r="A2" s="114" t="s">
        <v>195</v>
      </c>
      <c r="B2" s="115"/>
      <c r="C2" s="115"/>
      <c r="D2" s="115"/>
      <c r="E2" s="115"/>
      <c r="F2" s="115"/>
      <c r="G2" s="115"/>
      <c r="H2" s="115"/>
      <c r="I2" s="115"/>
    </row>
    <row r="4" spans="1:9" ht="15.75" thickBot="1" x14ac:dyDescent="0.3">
      <c r="A4" s="1" t="s">
        <v>78</v>
      </c>
      <c r="B4" s="1" t="s">
        <v>79</v>
      </c>
      <c r="C4" s="2" t="s">
        <v>80</v>
      </c>
      <c r="D4" s="2"/>
      <c r="E4" s="1" t="s">
        <v>81</v>
      </c>
      <c r="F4" s="1" t="s">
        <v>82</v>
      </c>
      <c r="G4" s="1" t="s">
        <v>83</v>
      </c>
      <c r="H4" s="3" t="s">
        <v>222</v>
      </c>
      <c r="I4" s="3" t="s">
        <v>85</v>
      </c>
    </row>
    <row r="5" spans="1:9" x14ac:dyDescent="0.25">
      <c r="A5" s="4">
        <v>10</v>
      </c>
      <c r="C5" s="103" t="s">
        <v>86</v>
      </c>
      <c r="D5" s="103"/>
      <c r="E5" s="103"/>
      <c r="F5" s="5"/>
      <c r="G5" s="5"/>
      <c r="H5" s="6"/>
      <c r="I5" s="6"/>
    </row>
    <row r="6" spans="1:9" x14ac:dyDescent="0.25">
      <c r="D6" s="31">
        <v>10</v>
      </c>
      <c r="E6" s="4" t="s">
        <v>87</v>
      </c>
      <c r="F6" s="4">
        <v>224</v>
      </c>
      <c r="G6" s="4">
        <v>53</v>
      </c>
      <c r="I6" s="22">
        <f>H6*(F6+G6)</f>
        <v>0</v>
      </c>
    </row>
    <row r="7" spans="1:9" x14ac:dyDescent="0.25">
      <c r="D7" s="31">
        <v>20</v>
      </c>
      <c r="E7" s="4" t="s">
        <v>131</v>
      </c>
      <c r="F7" s="4">
        <v>221</v>
      </c>
      <c r="G7" s="4">
        <v>53</v>
      </c>
      <c r="I7" s="22">
        <f t="shared" ref="I7:I9" si="0">H7*(F7+G7)</f>
        <v>0</v>
      </c>
    </row>
    <row r="8" spans="1:9" x14ac:dyDescent="0.25">
      <c r="D8" s="31">
        <v>30</v>
      </c>
      <c r="E8" s="4" t="s">
        <v>88</v>
      </c>
      <c r="F8" s="4">
        <v>71</v>
      </c>
      <c r="G8" s="4">
        <v>28</v>
      </c>
      <c r="I8" s="22">
        <f t="shared" si="0"/>
        <v>0</v>
      </c>
    </row>
    <row r="9" spans="1:9" x14ac:dyDescent="0.25">
      <c r="D9" s="31">
        <v>40</v>
      </c>
      <c r="E9" s="4" t="s">
        <v>130</v>
      </c>
      <c r="F9" s="4">
        <v>71</v>
      </c>
      <c r="G9" s="4">
        <v>28</v>
      </c>
      <c r="I9" s="22">
        <f t="shared" si="0"/>
        <v>0</v>
      </c>
    </row>
    <row r="10" spans="1:9" ht="15.75" thickBot="1" x14ac:dyDescent="0.3">
      <c r="A10" s="8"/>
      <c r="B10" s="8"/>
      <c r="C10" s="8"/>
      <c r="D10" s="8"/>
      <c r="E10" s="9" t="s">
        <v>89</v>
      </c>
      <c r="F10" s="8"/>
      <c r="G10" s="8"/>
      <c r="H10" s="10"/>
      <c r="I10" s="10">
        <f>SUM(I6:I9)</f>
        <v>0</v>
      </c>
    </row>
    <row r="11" spans="1:9" ht="15" customHeight="1" x14ac:dyDescent="0.25">
      <c r="A11" s="98" t="s">
        <v>90</v>
      </c>
      <c r="B11" s="99"/>
      <c r="C11" s="99"/>
      <c r="D11" s="99"/>
      <c r="E11" s="100"/>
      <c r="F11" s="11"/>
      <c r="G11" s="101"/>
      <c r="H11" s="101"/>
      <c r="I11" s="4"/>
    </row>
    <row r="12" spans="1:9" ht="15" customHeight="1" x14ac:dyDescent="0.25">
      <c r="A12" s="102" t="s">
        <v>91</v>
      </c>
      <c r="B12" s="103"/>
      <c r="C12" s="103"/>
      <c r="D12" s="5"/>
      <c r="E12" s="12" t="s">
        <v>92</v>
      </c>
      <c r="F12" s="13"/>
      <c r="H12" s="14"/>
      <c r="I12" s="14"/>
    </row>
    <row r="13" spans="1:9" x14ac:dyDescent="0.25">
      <c r="A13" s="104" t="s">
        <v>10</v>
      </c>
      <c r="B13" s="105"/>
      <c r="C13" s="105"/>
      <c r="D13" s="13"/>
      <c r="E13" s="16" t="s">
        <v>93</v>
      </c>
      <c r="H13" s="14"/>
      <c r="I13" s="14"/>
    </row>
    <row r="14" spans="1:9" x14ac:dyDescent="0.25">
      <c r="A14" s="15" t="s">
        <v>21</v>
      </c>
      <c r="B14" s="13"/>
      <c r="E14" s="16" t="s">
        <v>94</v>
      </c>
      <c r="F14" s="17"/>
      <c r="H14" s="14"/>
      <c r="I14" s="14"/>
    </row>
    <row r="15" spans="1:9" x14ac:dyDescent="0.25">
      <c r="A15" s="15" t="s">
        <v>21</v>
      </c>
      <c r="B15" s="13"/>
      <c r="E15" s="16" t="s">
        <v>95</v>
      </c>
      <c r="F15" s="17"/>
      <c r="H15" s="14"/>
      <c r="I15" s="14"/>
    </row>
    <row r="16" spans="1:9" x14ac:dyDescent="0.25">
      <c r="A16" s="15" t="s">
        <v>21</v>
      </c>
      <c r="B16" s="13"/>
      <c r="E16" s="16" t="s">
        <v>96</v>
      </c>
      <c r="F16" s="17"/>
      <c r="H16" s="14"/>
      <c r="I16" s="14"/>
    </row>
    <row r="17" spans="1:9" x14ac:dyDescent="0.25">
      <c r="A17" s="15" t="s">
        <v>21</v>
      </c>
      <c r="B17" s="13"/>
      <c r="E17" s="16" t="s">
        <v>97</v>
      </c>
      <c r="F17" s="17"/>
      <c r="H17" s="14"/>
      <c r="I17" s="14"/>
    </row>
    <row r="18" spans="1:9" x14ac:dyDescent="0.25">
      <c r="A18" s="15" t="s">
        <v>98</v>
      </c>
      <c r="B18" s="13"/>
      <c r="E18" s="16" t="s">
        <v>99</v>
      </c>
      <c r="F18" s="17"/>
      <c r="H18" s="14"/>
      <c r="I18" s="14"/>
    </row>
    <row r="19" spans="1:9" ht="15.75" thickBot="1" x14ac:dyDescent="0.3">
      <c r="A19" s="18" t="s">
        <v>98</v>
      </c>
      <c r="B19" s="19"/>
      <c r="C19" s="20"/>
      <c r="D19" s="20"/>
      <c r="E19" s="21" t="s">
        <v>100</v>
      </c>
      <c r="F19" s="17"/>
      <c r="H19" s="14"/>
      <c r="I19" s="14"/>
    </row>
    <row r="20" spans="1:9" x14ac:dyDescent="0.25">
      <c r="A20" s="4">
        <v>20</v>
      </c>
      <c r="C20" s="103" t="s">
        <v>101</v>
      </c>
      <c r="D20" s="103"/>
      <c r="E20" s="103"/>
      <c r="F20" s="24"/>
      <c r="G20" s="24"/>
      <c r="H20" s="57"/>
      <c r="I20" s="57"/>
    </row>
    <row r="21" spans="1:9" x14ac:dyDescent="0.25">
      <c r="D21" s="31">
        <v>10</v>
      </c>
      <c r="E21" s="4" t="s">
        <v>102</v>
      </c>
      <c r="F21" s="4">
        <v>5</v>
      </c>
      <c r="G21" s="4">
        <v>0</v>
      </c>
      <c r="I21" s="22">
        <f t="shared" ref="I21:I29" si="1">H21*(F21+G21)</f>
        <v>0</v>
      </c>
    </row>
    <row r="22" spans="1:9" x14ac:dyDescent="0.25">
      <c r="D22" s="31">
        <v>20</v>
      </c>
      <c r="E22" s="4" t="s">
        <v>103</v>
      </c>
      <c r="F22" s="4">
        <v>18</v>
      </c>
      <c r="G22" s="4">
        <v>6</v>
      </c>
      <c r="I22" s="22">
        <f t="shared" si="1"/>
        <v>0</v>
      </c>
    </row>
    <row r="23" spans="1:9" x14ac:dyDescent="0.25">
      <c r="D23" s="31">
        <v>30</v>
      </c>
      <c r="E23" s="4" t="s">
        <v>133</v>
      </c>
      <c r="F23" s="4">
        <v>9</v>
      </c>
      <c r="G23" s="4">
        <v>7</v>
      </c>
      <c r="I23" s="22">
        <f t="shared" si="1"/>
        <v>0</v>
      </c>
    </row>
    <row r="24" spans="1:9" x14ac:dyDescent="0.25">
      <c r="D24" s="31">
        <v>40</v>
      </c>
      <c r="E24" s="4" t="s">
        <v>132</v>
      </c>
      <c r="F24" s="4">
        <v>12</v>
      </c>
      <c r="G24" s="4">
        <v>0</v>
      </c>
      <c r="I24" s="22">
        <f t="shared" si="1"/>
        <v>0</v>
      </c>
    </row>
    <row r="25" spans="1:9" x14ac:dyDescent="0.25">
      <c r="D25" s="31">
        <v>50</v>
      </c>
      <c r="E25" s="4" t="s">
        <v>104</v>
      </c>
      <c r="F25" s="4">
        <v>7</v>
      </c>
      <c r="G25" s="4">
        <v>4</v>
      </c>
      <c r="H25" s="22"/>
      <c r="I25" s="22">
        <f t="shared" si="1"/>
        <v>0</v>
      </c>
    </row>
    <row r="26" spans="1:9" x14ac:dyDescent="0.25">
      <c r="D26" s="31">
        <v>60</v>
      </c>
      <c r="E26" s="4" t="s">
        <v>136</v>
      </c>
      <c r="F26" s="4">
        <v>24</v>
      </c>
      <c r="G26" s="4">
        <v>0</v>
      </c>
      <c r="H26" s="22"/>
      <c r="I26" s="22">
        <f t="shared" si="1"/>
        <v>0</v>
      </c>
    </row>
    <row r="27" spans="1:9" x14ac:dyDescent="0.25">
      <c r="D27" s="31">
        <v>70</v>
      </c>
      <c r="E27" s="4" t="s">
        <v>106</v>
      </c>
      <c r="F27" s="4">
        <v>0</v>
      </c>
      <c r="G27" s="4">
        <v>2</v>
      </c>
      <c r="H27" s="22"/>
      <c r="I27" s="22">
        <f t="shared" si="1"/>
        <v>0</v>
      </c>
    </row>
    <row r="28" spans="1:9" x14ac:dyDescent="0.25">
      <c r="D28" s="31">
        <v>80</v>
      </c>
      <c r="E28" s="4" t="s">
        <v>134</v>
      </c>
      <c r="F28" s="4">
        <v>3</v>
      </c>
      <c r="G28" s="4">
        <v>0</v>
      </c>
      <c r="H28" s="22"/>
      <c r="I28" s="22">
        <f t="shared" si="1"/>
        <v>0</v>
      </c>
    </row>
    <row r="29" spans="1:9" x14ac:dyDescent="0.25">
      <c r="D29" s="31">
        <v>90</v>
      </c>
      <c r="E29" s="4" t="s">
        <v>135</v>
      </c>
      <c r="F29" s="4">
        <v>6</v>
      </c>
      <c r="G29" s="4">
        <v>0</v>
      </c>
      <c r="H29" s="22"/>
      <c r="I29" s="22">
        <f t="shared" si="1"/>
        <v>0</v>
      </c>
    </row>
    <row r="30" spans="1:9" x14ac:dyDescent="0.25">
      <c r="D30" s="31">
        <v>100</v>
      </c>
      <c r="E30" s="4" t="s">
        <v>105</v>
      </c>
      <c r="F30" s="4">
        <v>2</v>
      </c>
      <c r="G30" s="4">
        <v>0</v>
      </c>
      <c r="H30" s="22"/>
      <c r="I30" s="22">
        <f t="shared" ref="I30" si="2">H30*(F30+G30)</f>
        <v>0</v>
      </c>
    </row>
    <row r="31" spans="1:9" x14ac:dyDescent="0.25">
      <c r="A31" s="8"/>
      <c r="B31" s="8"/>
      <c r="C31" s="8"/>
      <c r="D31" s="8"/>
      <c r="E31" s="9" t="s">
        <v>107</v>
      </c>
      <c r="F31" s="8"/>
      <c r="G31" s="8"/>
      <c r="H31" s="10"/>
      <c r="I31" s="10">
        <f>SUM(I21:I30)</f>
        <v>0</v>
      </c>
    </row>
    <row r="32" spans="1:9" x14ac:dyDescent="0.25">
      <c r="A32" s="4">
        <v>30</v>
      </c>
      <c r="C32" s="108" t="s">
        <v>108</v>
      </c>
      <c r="D32" s="108"/>
      <c r="E32" s="108"/>
    </row>
    <row r="33" spans="1:9" x14ac:dyDescent="0.25">
      <c r="D33" s="31">
        <v>10</v>
      </c>
      <c r="E33" s="4" t="s">
        <v>137</v>
      </c>
      <c r="F33" s="4">
        <v>6</v>
      </c>
      <c r="G33" s="4">
        <v>0</v>
      </c>
      <c r="I33" s="22">
        <f>H33*(F33+G33)</f>
        <v>0</v>
      </c>
    </row>
    <row r="34" spans="1:9" x14ac:dyDescent="0.25">
      <c r="D34" s="31">
        <v>20</v>
      </c>
      <c r="E34" s="4" t="s">
        <v>138</v>
      </c>
      <c r="F34" s="4">
        <v>2</v>
      </c>
      <c r="G34" s="4">
        <v>0</v>
      </c>
      <c r="I34" s="22">
        <f t="shared" ref="I34:I39" si="3">H34*(F34+G34)</f>
        <v>0</v>
      </c>
    </row>
    <row r="35" spans="1:9" x14ac:dyDescent="0.25">
      <c r="D35" s="31">
        <v>30</v>
      </c>
      <c r="E35" s="4" t="s">
        <v>142</v>
      </c>
      <c r="F35" s="4">
        <v>55</v>
      </c>
      <c r="G35" s="4">
        <v>48</v>
      </c>
      <c r="I35" s="22">
        <f t="shared" si="3"/>
        <v>0</v>
      </c>
    </row>
    <row r="36" spans="1:9" x14ac:dyDescent="0.25">
      <c r="D36" s="31">
        <v>40</v>
      </c>
      <c r="E36" s="4" t="s">
        <v>109</v>
      </c>
      <c r="F36" s="4">
        <v>2</v>
      </c>
      <c r="G36" s="4">
        <v>10</v>
      </c>
      <c r="I36" s="22">
        <f t="shared" si="3"/>
        <v>0</v>
      </c>
    </row>
    <row r="37" spans="1:9" x14ac:dyDescent="0.25">
      <c r="D37" s="31">
        <v>50</v>
      </c>
      <c r="E37" s="4" t="s">
        <v>110</v>
      </c>
      <c r="F37" s="4">
        <v>0</v>
      </c>
      <c r="G37" s="4">
        <v>2</v>
      </c>
      <c r="I37" s="22">
        <f t="shared" si="3"/>
        <v>0</v>
      </c>
    </row>
    <row r="38" spans="1:9" x14ac:dyDescent="0.25">
      <c r="D38" s="31">
        <v>60</v>
      </c>
      <c r="E38" s="4" t="s">
        <v>140</v>
      </c>
      <c r="F38" s="4">
        <v>0</v>
      </c>
      <c r="G38" s="4">
        <v>2</v>
      </c>
      <c r="I38" s="22">
        <f t="shared" si="3"/>
        <v>0</v>
      </c>
    </row>
    <row r="39" spans="1:9" x14ac:dyDescent="0.25">
      <c r="D39" s="31">
        <v>70</v>
      </c>
      <c r="E39" s="4" t="s">
        <v>141</v>
      </c>
      <c r="F39" s="4">
        <v>0</v>
      </c>
      <c r="G39" s="4">
        <v>2</v>
      </c>
      <c r="I39" s="22">
        <f t="shared" si="3"/>
        <v>0</v>
      </c>
    </row>
    <row r="40" spans="1:9" x14ac:dyDescent="0.25">
      <c r="A40" s="8"/>
      <c r="B40" s="8"/>
      <c r="C40" s="8"/>
      <c r="D40" s="8"/>
      <c r="E40" s="9" t="s">
        <v>111</v>
      </c>
      <c r="F40" s="8"/>
      <c r="G40" s="8"/>
      <c r="H40" s="10"/>
      <c r="I40" s="10">
        <f>SUM(I33:I39)</f>
        <v>0</v>
      </c>
    </row>
    <row r="41" spans="1:9" x14ac:dyDescent="0.25">
      <c r="A41" s="24">
        <v>40</v>
      </c>
      <c r="B41" s="24"/>
      <c r="C41" s="108" t="s">
        <v>112</v>
      </c>
      <c r="D41" s="108"/>
      <c r="E41" s="108"/>
      <c r="F41" s="108"/>
      <c r="G41" s="108"/>
      <c r="H41" s="108"/>
      <c r="I41" s="108"/>
    </row>
    <row r="42" spans="1:9" x14ac:dyDescent="0.25">
      <c r="D42" s="31">
        <v>10</v>
      </c>
      <c r="E42" s="4" t="s">
        <v>113</v>
      </c>
      <c r="F42" s="4">
        <v>2</v>
      </c>
      <c r="G42" s="4">
        <v>0</v>
      </c>
      <c r="I42" s="22">
        <f>H42*(F42+G42)</f>
        <v>0</v>
      </c>
    </row>
    <row r="43" spans="1:9" x14ac:dyDescent="0.25">
      <c r="D43" s="31">
        <v>20</v>
      </c>
      <c r="E43" s="4" t="s">
        <v>114</v>
      </c>
      <c r="F43" s="4">
        <v>26</v>
      </c>
      <c r="G43" s="4">
        <v>12</v>
      </c>
      <c r="I43" s="22">
        <f t="shared" ref="I43:I46" si="4">H43*(F43+G43)</f>
        <v>0</v>
      </c>
    </row>
    <row r="44" spans="1:9" x14ac:dyDescent="0.25">
      <c r="D44" s="31">
        <v>30</v>
      </c>
      <c r="E44" s="4" t="s">
        <v>192</v>
      </c>
      <c r="F44" s="4">
        <v>27</v>
      </c>
      <c r="G44" s="4">
        <v>12</v>
      </c>
      <c r="I44" s="22">
        <f t="shared" si="4"/>
        <v>0</v>
      </c>
    </row>
    <row r="45" spans="1:9" x14ac:dyDescent="0.25">
      <c r="D45" s="31">
        <v>40</v>
      </c>
      <c r="E45" s="4" t="s">
        <v>191</v>
      </c>
      <c r="F45" s="4">
        <v>8</v>
      </c>
      <c r="G45" s="4">
        <v>9</v>
      </c>
      <c r="I45" s="22">
        <f t="shared" si="4"/>
        <v>0</v>
      </c>
    </row>
    <row r="46" spans="1:9" x14ac:dyDescent="0.25">
      <c r="D46" s="31">
        <v>50</v>
      </c>
      <c r="E46" s="4" t="s">
        <v>190</v>
      </c>
      <c r="F46" s="4">
        <v>2</v>
      </c>
      <c r="G46" s="4">
        <v>0</v>
      </c>
      <c r="I46" s="22">
        <f t="shared" si="4"/>
        <v>0</v>
      </c>
    </row>
    <row r="47" spans="1:9" x14ac:dyDescent="0.25">
      <c r="A47" s="8"/>
      <c r="B47" s="8"/>
      <c r="C47" s="8"/>
      <c r="D47" s="8"/>
      <c r="E47" s="9" t="s">
        <v>115</v>
      </c>
      <c r="F47" s="8"/>
      <c r="G47" s="8"/>
      <c r="H47" s="10"/>
      <c r="I47" s="10">
        <f>SUM(I42:I46)</f>
        <v>0</v>
      </c>
    </row>
    <row r="48" spans="1:9" x14ac:dyDescent="0.25">
      <c r="A48" s="4">
        <v>50</v>
      </c>
      <c r="C48" s="5" t="s">
        <v>201</v>
      </c>
      <c r="D48" s="5"/>
    </row>
    <row r="49" spans="1:9" x14ac:dyDescent="0.25">
      <c r="D49" s="31">
        <v>10</v>
      </c>
      <c r="E49" s="4" t="s">
        <v>218</v>
      </c>
      <c r="F49" s="4">
        <v>31</v>
      </c>
      <c r="G49" s="4">
        <v>17</v>
      </c>
      <c r="I49" s="22">
        <f>H49*(F49+G49)</f>
        <v>0</v>
      </c>
    </row>
    <row r="50" spans="1:9" x14ac:dyDescent="0.25">
      <c r="D50" s="31">
        <v>20</v>
      </c>
      <c r="E50" s="4" t="s">
        <v>220</v>
      </c>
      <c r="F50" s="4">
        <v>7</v>
      </c>
      <c r="G50" s="4">
        <v>0</v>
      </c>
      <c r="I50" s="22">
        <f t="shared" ref="I50:I52" si="5">H50*(F50+G50)</f>
        <v>0</v>
      </c>
    </row>
    <row r="51" spans="1:9" x14ac:dyDescent="0.25">
      <c r="D51" s="31">
        <v>30</v>
      </c>
      <c r="E51" s="4" t="s">
        <v>197</v>
      </c>
      <c r="F51" s="4">
        <v>24</v>
      </c>
      <c r="G51" s="4">
        <v>8</v>
      </c>
      <c r="I51" s="22">
        <f t="shared" si="5"/>
        <v>0</v>
      </c>
    </row>
    <row r="52" spans="1:9" x14ac:dyDescent="0.25">
      <c r="D52" s="31">
        <v>40</v>
      </c>
      <c r="E52" s="4" t="s">
        <v>219</v>
      </c>
      <c r="F52" s="4">
        <v>9</v>
      </c>
      <c r="G52" s="4">
        <v>7</v>
      </c>
      <c r="I52" s="22">
        <f t="shared" si="5"/>
        <v>0</v>
      </c>
    </row>
    <row r="53" spans="1:9" x14ac:dyDescent="0.25">
      <c r="A53" s="8"/>
      <c r="B53" s="8"/>
      <c r="C53" s="8"/>
      <c r="D53" s="8"/>
      <c r="E53" s="9" t="s">
        <v>116</v>
      </c>
      <c r="F53" s="8"/>
      <c r="G53" s="8"/>
      <c r="H53" s="10"/>
      <c r="I53" s="10">
        <f>SUM(I49:I52)</f>
        <v>0</v>
      </c>
    </row>
    <row r="54" spans="1:9" x14ac:dyDescent="0.25">
      <c r="A54" s="4">
        <v>60</v>
      </c>
      <c r="C54" s="108" t="s">
        <v>117</v>
      </c>
      <c r="D54" s="108"/>
      <c r="E54" s="108"/>
    </row>
    <row r="55" spans="1:9" x14ac:dyDescent="0.25">
      <c r="D55" s="31">
        <v>10</v>
      </c>
      <c r="E55" s="4" t="s">
        <v>202</v>
      </c>
      <c r="F55" s="4">
        <v>23</v>
      </c>
      <c r="G55" s="4">
        <v>11</v>
      </c>
      <c r="I55" s="22">
        <f>H55*(F55+G55)</f>
        <v>0</v>
      </c>
    </row>
    <row r="56" spans="1:9" x14ac:dyDescent="0.25">
      <c r="D56" s="31">
        <v>20</v>
      </c>
      <c r="E56" s="4" t="s">
        <v>203</v>
      </c>
      <c r="F56" s="4">
        <v>5</v>
      </c>
      <c r="G56" s="4">
        <v>1</v>
      </c>
      <c r="I56" s="22">
        <f>H56*(F56+G56)</f>
        <v>0</v>
      </c>
    </row>
    <row r="57" spans="1:9" x14ac:dyDescent="0.25">
      <c r="A57" s="8"/>
      <c r="B57" s="8"/>
      <c r="C57" s="8"/>
      <c r="D57" s="8"/>
      <c r="E57" s="9" t="s">
        <v>118</v>
      </c>
      <c r="F57" s="8"/>
      <c r="G57" s="8"/>
      <c r="H57" s="10"/>
      <c r="I57" s="10">
        <f>SUM(I55:I56)</f>
        <v>0</v>
      </c>
    </row>
    <row r="58" spans="1:9" x14ac:dyDescent="0.25">
      <c r="A58" s="4">
        <v>70</v>
      </c>
      <c r="C58" s="5" t="s">
        <v>221</v>
      </c>
      <c r="D58" s="5"/>
      <c r="E58" s="23"/>
      <c r="H58" s="14"/>
      <c r="I58" s="14"/>
    </row>
    <row r="59" spans="1:9" x14ac:dyDescent="0.25">
      <c r="D59" s="31">
        <v>10</v>
      </c>
      <c r="E59" s="13" t="s">
        <v>76</v>
      </c>
      <c r="F59" s="4">
        <v>7</v>
      </c>
      <c r="G59" s="4">
        <v>23</v>
      </c>
      <c r="I59" s="22">
        <f>H59*(F59+G59)</f>
        <v>0</v>
      </c>
    </row>
    <row r="60" spans="1:9" x14ac:dyDescent="0.25">
      <c r="A60" s="8"/>
      <c r="B60" s="8"/>
      <c r="C60" s="8"/>
      <c r="D60" s="8"/>
      <c r="E60" s="25" t="s">
        <v>119</v>
      </c>
      <c r="F60" s="8"/>
      <c r="G60" s="8"/>
      <c r="H60" s="10"/>
      <c r="I60" s="10">
        <f>SUM(I59)</f>
        <v>0</v>
      </c>
    </row>
    <row r="61" spans="1:9" x14ac:dyDescent="0.25">
      <c r="A61" s="4">
        <v>80</v>
      </c>
      <c r="C61" s="107" t="s">
        <v>120</v>
      </c>
      <c r="D61" s="107"/>
      <c r="E61" s="107"/>
    </row>
    <row r="62" spans="1:9" x14ac:dyDescent="0.25">
      <c r="D62" s="31">
        <v>10</v>
      </c>
      <c r="E62" s="13" t="s">
        <v>121</v>
      </c>
      <c r="F62" s="4">
        <v>5</v>
      </c>
      <c r="G62" s="4">
        <v>2</v>
      </c>
      <c r="I62" s="22">
        <f>H62*(F62+G62)</f>
        <v>0</v>
      </c>
    </row>
    <row r="63" spans="1:9" x14ac:dyDescent="0.25">
      <c r="A63" s="8"/>
      <c r="B63" s="8"/>
      <c r="C63" s="8"/>
      <c r="D63" s="8"/>
      <c r="E63" s="9" t="s">
        <v>122</v>
      </c>
      <c r="F63" s="8"/>
      <c r="G63" s="8"/>
      <c r="H63" s="10"/>
      <c r="I63" s="10">
        <f>SUM(I62)</f>
        <v>0</v>
      </c>
    </row>
    <row r="64" spans="1:9" x14ac:dyDescent="0.25">
      <c r="A64" s="4">
        <v>90</v>
      </c>
      <c r="C64" s="107" t="s">
        <v>139</v>
      </c>
      <c r="D64" s="107"/>
      <c r="E64" s="107"/>
    </row>
    <row r="65" spans="1:10" x14ac:dyDescent="0.25">
      <c r="D65" s="31">
        <v>10</v>
      </c>
      <c r="E65" s="13" t="s">
        <v>139</v>
      </c>
      <c r="F65" s="4">
        <v>4</v>
      </c>
      <c r="G65" s="4">
        <v>2</v>
      </c>
      <c r="I65" s="22">
        <f>H65*(F65+G65)</f>
        <v>0</v>
      </c>
    </row>
    <row r="66" spans="1:10" x14ac:dyDescent="0.25">
      <c r="A66" s="8"/>
      <c r="B66" s="8"/>
      <c r="C66" s="8"/>
      <c r="D66" s="8"/>
      <c r="E66" s="9" t="s">
        <v>123</v>
      </c>
      <c r="F66" s="8"/>
      <c r="G66" s="8"/>
      <c r="H66" s="10"/>
      <c r="I66" s="10">
        <f>SUM(I65)</f>
        <v>0</v>
      </c>
    </row>
    <row r="67" spans="1:10" x14ac:dyDescent="0.25">
      <c r="A67" s="4">
        <v>100</v>
      </c>
      <c r="C67" s="107" t="s">
        <v>124</v>
      </c>
      <c r="D67" s="107"/>
      <c r="E67" s="107"/>
    </row>
    <row r="68" spans="1:10" x14ac:dyDescent="0.25">
      <c r="D68" s="31">
        <v>10</v>
      </c>
      <c r="E68" s="13" t="s">
        <v>125</v>
      </c>
      <c r="F68" s="4">
        <v>1</v>
      </c>
      <c r="G68" s="4">
        <v>1</v>
      </c>
      <c r="I68" s="22">
        <f>H68*(F68+G68)</f>
        <v>0</v>
      </c>
    </row>
    <row r="69" spans="1:10" x14ac:dyDescent="0.25">
      <c r="A69" s="8"/>
      <c r="B69" s="8"/>
      <c r="C69" s="8"/>
      <c r="D69" s="8"/>
      <c r="E69" s="9" t="s">
        <v>126</v>
      </c>
      <c r="F69" s="8"/>
      <c r="G69" s="8"/>
      <c r="H69" s="10"/>
      <c r="I69" s="10">
        <f>SUM(I68)</f>
        <v>0</v>
      </c>
    </row>
    <row r="70" spans="1:10" x14ac:dyDescent="0.25">
      <c r="A70" s="13">
        <v>110</v>
      </c>
      <c r="B70" s="13"/>
      <c r="C70" s="107" t="s">
        <v>215</v>
      </c>
      <c r="D70" s="107"/>
      <c r="E70" s="107"/>
      <c r="F70" s="13"/>
      <c r="G70" s="13"/>
      <c r="H70" s="13"/>
      <c r="I70" s="13"/>
    </row>
    <row r="71" spans="1:10" ht="30" x14ac:dyDescent="0.25">
      <c r="D71" s="31">
        <v>10</v>
      </c>
      <c r="E71" s="62" t="s">
        <v>216</v>
      </c>
      <c r="F71" s="4">
        <v>31</v>
      </c>
      <c r="G71" s="4">
        <v>20</v>
      </c>
      <c r="I71" s="22">
        <f>H71*(F71+G71)</f>
        <v>0</v>
      </c>
    </row>
    <row r="72" spans="1:10" x14ac:dyDescent="0.25">
      <c r="D72" s="31">
        <v>20</v>
      </c>
      <c r="E72" s="13" t="s">
        <v>217</v>
      </c>
      <c r="F72" s="4">
        <v>81</v>
      </c>
      <c r="G72" s="4">
        <v>29</v>
      </c>
      <c r="I72" s="22">
        <f>H72*(F72+G72)</f>
        <v>0</v>
      </c>
      <c r="J72" s="5"/>
    </row>
    <row r="73" spans="1:10" x14ac:dyDescent="0.25">
      <c r="A73" s="8"/>
      <c r="B73" s="8"/>
      <c r="C73" s="8"/>
      <c r="D73" s="8"/>
      <c r="E73" s="9" t="s">
        <v>127</v>
      </c>
      <c r="F73" s="8"/>
      <c r="G73" s="8"/>
      <c r="H73" s="10"/>
      <c r="I73" s="10">
        <f>SUM(I71:I72)</f>
        <v>0</v>
      </c>
    </row>
    <row r="74" spans="1:10" x14ac:dyDescent="0.25">
      <c r="A74" s="4">
        <v>120</v>
      </c>
      <c r="C74" s="108" t="s">
        <v>204</v>
      </c>
      <c r="D74" s="108"/>
      <c r="E74" s="108"/>
    </row>
    <row r="75" spans="1:10" x14ac:dyDescent="0.25">
      <c r="C75" s="109" t="s">
        <v>226</v>
      </c>
      <c r="D75" s="31">
        <v>10</v>
      </c>
      <c r="E75" s="4" t="s">
        <v>143</v>
      </c>
      <c r="F75" s="4">
        <v>29</v>
      </c>
      <c r="G75" s="4">
        <v>18</v>
      </c>
      <c r="I75" s="22">
        <f>H75*(F75+G75)</f>
        <v>0</v>
      </c>
    </row>
    <row r="76" spans="1:10" x14ac:dyDescent="0.25">
      <c r="A76" s="8"/>
      <c r="B76" s="8"/>
      <c r="C76" s="110"/>
      <c r="D76" s="60"/>
      <c r="E76" s="9" t="s">
        <v>128</v>
      </c>
      <c r="F76" s="8"/>
      <c r="G76" s="8"/>
      <c r="H76" s="10"/>
      <c r="I76" s="10">
        <f>SUM(I75)</f>
        <v>0</v>
      </c>
    </row>
    <row r="77" spans="1:10" ht="15" customHeight="1" x14ac:dyDescent="0.25"/>
    <row r="78" spans="1:10" ht="15.75" thickBot="1" x14ac:dyDescent="0.3">
      <c r="A78" s="8"/>
      <c r="B78" s="8"/>
      <c r="C78" s="8"/>
      <c r="D78" s="8"/>
      <c r="E78" s="83" t="s">
        <v>129</v>
      </c>
      <c r="F78" s="84"/>
      <c r="G78" s="84"/>
      <c r="H78" s="85"/>
      <c r="I78" s="85">
        <f>SUM(I76,I73,I69,I66,I63,I60,I57,I53,I47,I40,I31,I10)</f>
        <v>0</v>
      </c>
    </row>
    <row r="79" spans="1:10" ht="15.75" thickTop="1" x14ac:dyDescent="0.25"/>
    <row r="81" spans="5:8" x14ac:dyDescent="0.25">
      <c r="E81" s="106" t="s">
        <v>249</v>
      </c>
      <c r="F81" s="106"/>
      <c r="G81" s="106"/>
      <c r="H81" s="106"/>
    </row>
    <row r="82" spans="5:8" x14ac:dyDescent="0.25">
      <c r="E82" s="106"/>
      <c r="F82" s="106"/>
      <c r="G82" s="106"/>
      <c r="H82" s="106"/>
    </row>
    <row r="121" spans="7:9" x14ac:dyDescent="0.25">
      <c r="G121" s="22"/>
      <c r="H121" s="14"/>
      <c r="I121" s="14"/>
    </row>
  </sheetData>
  <mergeCells count="20">
    <mergeCell ref="A1:I1"/>
    <mergeCell ref="A2:I2"/>
    <mergeCell ref="F41:G41"/>
    <mergeCell ref="H41:I41"/>
    <mergeCell ref="C67:E67"/>
    <mergeCell ref="C32:E32"/>
    <mergeCell ref="C41:E41"/>
    <mergeCell ref="C54:E54"/>
    <mergeCell ref="C61:E61"/>
    <mergeCell ref="C64:E64"/>
    <mergeCell ref="C20:E20"/>
    <mergeCell ref="C5:E5"/>
    <mergeCell ref="A11:E11"/>
    <mergeCell ref="G11:H11"/>
    <mergeCell ref="A12:C12"/>
    <mergeCell ref="A13:C13"/>
    <mergeCell ref="E81:H82"/>
    <mergeCell ref="C70:E70"/>
    <mergeCell ref="C74:E74"/>
    <mergeCell ref="C75:C76"/>
  </mergeCells>
  <phoneticPr fontId="7" type="noConversion"/>
  <printOptions gridLines="1"/>
  <pageMargins left="0.7" right="0.7" top="1" bottom="0.75" header="0.3" footer="0.3"/>
  <pageSetup scale="94" orientation="landscape" r:id="rId1"/>
  <headerFooter alignWithMargins="0">
    <oddHeader>&amp;C
ATTACHMENT 1 PART A -Low - Medium Voltage</oddHeader>
    <oddFooter>&amp;CIFB #18-37
Electrical Testing, Maintenance, and Repair</oddFooter>
  </headerFooter>
  <rowBreaks count="1" manualBreakCount="1">
    <brk id="4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0D08-01D4-4028-91BF-F15E8C108D69}">
  <dimension ref="A1:M42"/>
  <sheetViews>
    <sheetView zoomScale="80" zoomScaleNormal="80" workbookViewId="0">
      <selection activeCell="L34" sqref="L34"/>
    </sheetView>
  </sheetViews>
  <sheetFormatPr defaultRowHeight="15" x14ac:dyDescent="0.25"/>
  <cols>
    <col min="1" max="1" width="4.28515625" style="31" customWidth="1"/>
    <col min="2" max="2" width="10" style="42" customWidth="1"/>
    <col min="3" max="3" width="20" style="31" customWidth="1"/>
    <col min="4" max="4" width="4.28515625" style="31" customWidth="1"/>
    <col min="5" max="5" width="40" style="31" bestFit="1" customWidth="1"/>
    <col min="6" max="7" width="11.5703125" style="45" bestFit="1" customWidth="1"/>
    <col min="8" max="9" width="15" style="31" customWidth="1"/>
    <col min="10" max="16384" width="9.140625" style="31"/>
  </cols>
  <sheetData>
    <row r="1" spans="1:13" ht="30" customHeight="1" x14ac:dyDescent="0.25">
      <c r="A1" s="116" t="s">
        <v>196</v>
      </c>
      <c r="B1" s="117"/>
      <c r="C1" s="117"/>
      <c r="D1" s="117"/>
      <c r="E1" s="117"/>
      <c r="F1" s="117"/>
      <c r="G1" s="117"/>
      <c r="H1" s="117"/>
      <c r="I1" s="117"/>
    </row>
    <row r="3" spans="1:13" ht="15.75" thickBot="1" x14ac:dyDescent="0.3">
      <c r="A3" s="27" t="s">
        <v>78</v>
      </c>
      <c r="B3" s="27" t="s">
        <v>79</v>
      </c>
      <c r="C3" s="28" t="s">
        <v>80</v>
      </c>
      <c r="D3" s="27"/>
      <c r="E3" s="27" t="s">
        <v>81</v>
      </c>
      <c r="F3" s="29" t="s">
        <v>82</v>
      </c>
      <c r="G3" s="29" t="s">
        <v>83</v>
      </c>
      <c r="H3" s="30" t="s">
        <v>84</v>
      </c>
      <c r="I3" s="30" t="s">
        <v>85</v>
      </c>
    </row>
    <row r="4" spans="1:13" x14ac:dyDescent="0.25">
      <c r="A4" s="31">
        <v>10</v>
      </c>
      <c r="B4" s="31"/>
      <c r="C4" s="32" t="s">
        <v>108</v>
      </c>
      <c r="F4" s="33"/>
      <c r="G4" s="33"/>
      <c r="H4" s="34"/>
      <c r="I4" s="34"/>
    </row>
    <row r="5" spans="1:13" x14ac:dyDescent="0.25">
      <c r="B5" s="31"/>
      <c r="C5" s="32"/>
      <c r="D5" s="31">
        <v>10</v>
      </c>
      <c r="E5" s="4" t="s">
        <v>187</v>
      </c>
      <c r="F5" s="4">
        <v>2</v>
      </c>
      <c r="G5" s="4">
        <v>0</v>
      </c>
      <c r="H5" s="34"/>
      <c r="I5" s="37">
        <f>H5*(F5+G5)</f>
        <v>0</v>
      </c>
    </row>
    <row r="6" spans="1:13" x14ac:dyDescent="0.25">
      <c r="B6" s="31"/>
      <c r="D6" s="31">
        <v>20</v>
      </c>
      <c r="E6" s="35" t="s">
        <v>144</v>
      </c>
      <c r="F6" s="36">
        <v>8</v>
      </c>
      <c r="G6" s="36">
        <v>0</v>
      </c>
      <c r="H6" s="37"/>
      <c r="I6" s="37">
        <f t="shared" ref="I6:I10" si="0">H6*(F6+G6)</f>
        <v>0</v>
      </c>
    </row>
    <row r="7" spans="1:13" x14ac:dyDescent="0.25">
      <c r="B7" s="31"/>
      <c r="D7" s="31">
        <v>30</v>
      </c>
      <c r="E7" s="35" t="s">
        <v>184</v>
      </c>
      <c r="F7" s="4">
        <v>0</v>
      </c>
      <c r="G7" s="4">
        <v>4</v>
      </c>
      <c r="H7" s="37"/>
      <c r="I7" s="37">
        <f t="shared" si="0"/>
        <v>0</v>
      </c>
    </row>
    <row r="8" spans="1:13" x14ac:dyDescent="0.25">
      <c r="B8" s="31"/>
      <c r="D8" s="31">
        <v>40</v>
      </c>
      <c r="E8" s="35" t="s">
        <v>188</v>
      </c>
      <c r="F8" s="4">
        <v>0</v>
      </c>
      <c r="G8" s="4">
        <v>2</v>
      </c>
      <c r="H8" s="37"/>
      <c r="I8" s="37">
        <f t="shared" si="0"/>
        <v>0</v>
      </c>
    </row>
    <row r="9" spans="1:13" x14ac:dyDescent="0.25">
      <c r="B9" s="31"/>
      <c r="D9" s="31">
        <v>50</v>
      </c>
      <c r="E9" s="35" t="s">
        <v>189</v>
      </c>
      <c r="F9" s="4">
        <v>0</v>
      </c>
      <c r="G9" s="4">
        <v>2</v>
      </c>
      <c r="H9" s="37"/>
      <c r="I9" s="37">
        <f t="shared" si="0"/>
        <v>0</v>
      </c>
      <c r="M9" s="87"/>
    </row>
    <row r="10" spans="1:13" x14ac:dyDescent="0.25">
      <c r="B10" s="31"/>
      <c r="D10" s="31">
        <v>60</v>
      </c>
      <c r="E10" s="35" t="s">
        <v>186</v>
      </c>
      <c r="F10" s="36">
        <v>6</v>
      </c>
      <c r="G10" s="36">
        <v>4</v>
      </c>
      <c r="H10" s="37"/>
      <c r="I10" s="37">
        <f t="shared" si="0"/>
        <v>0</v>
      </c>
    </row>
    <row r="11" spans="1:13" x14ac:dyDescent="0.25">
      <c r="A11" s="38"/>
      <c r="B11" s="38"/>
      <c r="C11" s="38"/>
      <c r="D11" s="38"/>
      <c r="E11" s="39" t="s">
        <v>111</v>
      </c>
      <c r="F11" s="40"/>
      <c r="G11" s="40"/>
      <c r="H11" s="41"/>
      <c r="I11" s="41">
        <f>SUM(I5:I10)</f>
        <v>0</v>
      </c>
    </row>
    <row r="12" spans="1:13" x14ac:dyDescent="0.25">
      <c r="A12" s="31">
        <v>20</v>
      </c>
      <c r="C12" s="43" t="s">
        <v>112</v>
      </c>
      <c r="D12" s="44"/>
      <c r="E12" s="44"/>
      <c r="H12" s="37"/>
      <c r="I12" s="37"/>
    </row>
    <row r="13" spans="1:13" x14ac:dyDescent="0.25">
      <c r="D13" s="31">
        <v>10</v>
      </c>
      <c r="E13" s="35" t="s">
        <v>145</v>
      </c>
      <c r="F13" s="36">
        <v>6</v>
      </c>
      <c r="G13" s="36">
        <v>6</v>
      </c>
      <c r="H13" s="37"/>
      <c r="I13" s="37">
        <f>H13*(F13+G13)</f>
        <v>0</v>
      </c>
    </row>
    <row r="14" spans="1:13" x14ac:dyDescent="0.25">
      <c r="D14" s="31">
        <v>20</v>
      </c>
      <c r="E14" s="35" t="s">
        <v>223</v>
      </c>
      <c r="F14" s="36">
        <v>0</v>
      </c>
      <c r="G14" s="36">
        <v>2</v>
      </c>
      <c r="H14" s="37"/>
      <c r="I14" s="37">
        <f t="shared" ref="I14:I17" si="1">H14*(F14+G14)</f>
        <v>0</v>
      </c>
    </row>
    <row r="15" spans="1:13" x14ac:dyDescent="0.25">
      <c r="D15" s="31">
        <v>30</v>
      </c>
      <c r="E15" s="35" t="s">
        <v>225</v>
      </c>
      <c r="F15" s="36">
        <v>6</v>
      </c>
      <c r="G15" s="36">
        <v>8</v>
      </c>
      <c r="H15" s="37"/>
      <c r="I15" s="37">
        <f t="shared" si="1"/>
        <v>0</v>
      </c>
    </row>
    <row r="16" spans="1:13" x14ac:dyDescent="0.25">
      <c r="D16" s="31">
        <v>40</v>
      </c>
      <c r="E16" s="35" t="s">
        <v>193</v>
      </c>
      <c r="F16" s="36">
        <v>6</v>
      </c>
      <c r="G16" s="36">
        <v>4</v>
      </c>
      <c r="H16" s="37"/>
      <c r="I16" s="37">
        <f t="shared" si="1"/>
        <v>0</v>
      </c>
    </row>
    <row r="17" spans="1:9" x14ac:dyDescent="0.25">
      <c r="D17" s="31">
        <v>50</v>
      </c>
      <c r="E17" s="35" t="s">
        <v>185</v>
      </c>
      <c r="F17" s="36">
        <v>6</v>
      </c>
      <c r="G17" s="36">
        <v>6</v>
      </c>
      <c r="H17" s="37"/>
      <c r="I17" s="37">
        <f t="shared" si="1"/>
        <v>0</v>
      </c>
    </row>
    <row r="18" spans="1:9" x14ac:dyDescent="0.25">
      <c r="E18" s="32" t="s">
        <v>115</v>
      </c>
      <c r="H18" s="88"/>
      <c r="I18" s="88">
        <f>SUM(I13:I17)</f>
        <v>0</v>
      </c>
    </row>
    <row r="19" spans="1:9" s="4" customFormat="1" x14ac:dyDescent="0.25">
      <c r="A19" s="24">
        <v>30</v>
      </c>
      <c r="B19" s="24"/>
      <c r="C19" s="26" t="s">
        <v>139</v>
      </c>
      <c r="D19" s="26"/>
      <c r="E19" s="24"/>
      <c r="F19" s="24"/>
      <c r="G19" s="57"/>
      <c r="H19" s="57"/>
      <c r="I19" s="24"/>
    </row>
    <row r="20" spans="1:9" s="4" customFormat="1" x14ac:dyDescent="0.25">
      <c r="D20" s="4">
        <v>10</v>
      </c>
      <c r="E20" s="13" t="s">
        <v>139</v>
      </c>
      <c r="F20" s="4">
        <v>2</v>
      </c>
      <c r="G20" s="4">
        <v>2</v>
      </c>
      <c r="H20" s="7"/>
      <c r="I20" s="22">
        <f>H20*(F20+G20)</f>
        <v>0</v>
      </c>
    </row>
    <row r="21" spans="1:9" s="4" customFormat="1" x14ac:dyDescent="0.25">
      <c r="A21" s="8"/>
      <c r="B21" s="8"/>
      <c r="C21" s="8"/>
      <c r="D21" s="9"/>
      <c r="E21" s="9" t="s">
        <v>123</v>
      </c>
      <c r="F21" s="8"/>
      <c r="G21" s="8"/>
      <c r="H21" s="10"/>
      <c r="I21" s="10">
        <f>SUM(I20)</f>
        <v>0</v>
      </c>
    </row>
    <row r="22" spans="1:9" x14ac:dyDescent="0.25">
      <c r="A22" s="31">
        <v>40</v>
      </c>
      <c r="B22" s="44"/>
      <c r="C22" s="46" t="s">
        <v>146</v>
      </c>
      <c r="D22" s="44"/>
      <c r="E22" s="44"/>
      <c r="H22" s="37"/>
      <c r="I22" s="37"/>
    </row>
    <row r="23" spans="1:9" x14ac:dyDescent="0.25">
      <c r="D23" s="31">
        <v>10</v>
      </c>
      <c r="E23" s="35" t="s">
        <v>224</v>
      </c>
      <c r="F23" s="45">
        <v>6</v>
      </c>
      <c r="G23" s="45">
        <v>6</v>
      </c>
      <c r="H23" s="37"/>
      <c r="I23" s="37">
        <f t="shared" ref="I23" si="2">H23*(F23+G23)</f>
        <v>0</v>
      </c>
    </row>
    <row r="24" spans="1:9" x14ac:dyDescent="0.25">
      <c r="A24" s="38"/>
      <c r="B24" s="38"/>
      <c r="C24" s="38"/>
      <c r="D24" s="38"/>
      <c r="E24" s="39" t="s">
        <v>147</v>
      </c>
      <c r="F24" s="40"/>
      <c r="G24" s="40"/>
      <c r="H24" s="41"/>
      <c r="I24" s="41">
        <f>SUM(I23)</f>
        <v>0</v>
      </c>
    </row>
    <row r="25" spans="1:9" x14ac:dyDescent="0.25">
      <c r="A25" s="31">
        <v>50</v>
      </c>
      <c r="C25" s="32" t="s">
        <v>148</v>
      </c>
      <c r="H25" s="37"/>
      <c r="I25" s="37"/>
    </row>
    <row r="26" spans="1:9" x14ac:dyDescent="0.25">
      <c r="C26" s="32"/>
      <c r="D26" s="31">
        <v>10</v>
      </c>
      <c r="E26" s="31" t="s">
        <v>213</v>
      </c>
      <c r="F26" s="45">
        <v>1</v>
      </c>
      <c r="G26" s="45">
        <v>0</v>
      </c>
      <c r="H26" s="37"/>
      <c r="I26" s="37">
        <f>H26*(F26+G26)</f>
        <v>0</v>
      </c>
    </row>
    <row r="27" spans="1:9" x14ac:dyDescent="0.25">
      <c r="C27" s="32"/>
      <c r="D27" s="31">
        <v>20</v>
      </c>
      <c r="E27" s="31" t="s">
        <v>214</v>
      </c>
      <c r="F27" s="45">
        <v>2</v>
      </c>
      <c r="G27" s="45">
        <v>0</v>
      </c>
      <c r="H27" s="37"/>
      <c r="I27" s="37">
        <f>H27*(F27+G27)</f>
        <v>0</v>
      </c>
    </row>
    <row r="28" spans="1:9" x14ac:dyDescent="0.25">
      <c r="D28" s="36">
        <v>30</v>
      </c>
      <c r="E28" s="35" t="s">
        <v>212</v>
      </c>
      <c r="F28" s="36">
        <v>2</v>
      </c>
      <c r="G28" s="36">
        <v>2</v>
      </c>
      <c r="H28" s="37"/>
      <c r="I28" s="37">
        <f>H28*(F28+G28)</f>
        <v>0</v>
      </c>
    </row>
    <row r="29" spans="1:9" x14ac:dyDescent="0.25">
      <c r="D29" s="36">
        <v>40</v>
      </c>
      <c r="E29" s="35" t="s">
        <v>194</v>
      </c>
      <c r="F29" s="36">
        <v>0</v>
      </c>
      <c r="G29" s="36">
        <v>2</v>
      </c>
      <c r="H29" s="37"/>
      <c r="I29" s="37">
        <f t="shared" ref="I29:I30" si="3">H29*(F29+G29)</f>
        <v>0</v>
      </c>
    </row>
    <row r="30" spans="1:9" x14ac:dyDescent="0.25">
      <c r="D30" s="36">
        <v>50</v>
      </c>
      <c r="E30" s="35" t="s">
        <v>149</v>
      </c>
      <c r="F30" s="36">
        <v>0</v>
      </c>
      <c r="G30" s="36">
        <v>2</v>
      </c>
      <c r="H30" s="37"/>
      <c r="I30" s="37">
        <f t="shared" si="3"/>
        <v>0</v>
      </c>
    </row>
    <row r="31" spans="1:9" x14ac:dyDescent="0.25">
      <c r="A31" s="38"/>
      <c r="B31" s="38"/>
      <c r="C31" s="38"/>
      <c r="D31" s="38"/>
      <c r="E31" s="89" t="s">
        <v>150</v>
      </c>
      <c r="F31" s="40"/>
      <c r="G31" s="40"/>
      <c r="H31" s="41"/>
      <c r="I31" s="41">
        <f>SUM(I26:I30)</f>
        <v>0</v>
      </c>
    </row>
    <row r="32" spans="1:9" x14ac:dyDescent="0.25">
      <c r="A32" s="61"/>
      <c r="B32" s="61"/>
      <c r="C32" s="61"/>
      <c r="D32" s="61"/>
      <c r="E32" s="90"/>
      <c r="F32" s="91"/>
      <c r="G32" s="91"/>
      <c r="H32" s="92"/>
      <c r="I32" s="92"/>
    </row>
    <row r="33" spans="1:9" ht="15.75" thickBot="1" x14ac:dyDescent="0.3">
      <c r="A33" s="27" t="s">
        <v>78</v>
      </c>
      <c r="B33" s="27"/>
      <c r="C33" s="28" t="s">
        <v>80</v>
      </c>
      <c r="D33" s="27"/>
      <c r="E33" s="27" t="s">
        <v>81</v>
      </c>
      <c r="F33" s="29" t="s">
        <v>82</v>
      </c>
      <c r="G33" s="29" t="s">
        <v>83</v>
      </c>
      <c r="H33" s="30" t="s">
        <v>84</v>
      </c>
      <c r="I33" s="30" t="s">
        <v>85</v>
      </c>
    </row>
    <row r="34" spans="1:9" x14ac:dyDescent="0.25">
      <c r="A34" s="31">
        <v>60</v>
      </c>
      <c r="C34" s="43" t="s">
        <v>151</v>
      </c>
      <c r="D34" s="44"/>
      <c r="H34" s="37"/>
      <c r="I34" s="37"/>
    </row>
    <row r="35" spans="1:9" x14ac:dyDescent="0.25">
      <c r="D35" s="31">
        <v>10</v>
      </c>
      <c r="E35" s="31" t="s">
        <v>152</v>
      </c>
      <c r="F35" s="45">
        <v>58</v>
      </c>
      <c r="G35" s="45">
        <v>6</v>
      </c>
      <c r="H35" s="37"/>
      <c r="I35" s="37">
        <f>H35*(F35+G35)</f>
        <v>0</v>
      </c>
    </row>
    <row r="36" spans="1:9" x14ac:dyDescent="0.25">
      <c r="A36" s="38"/>
      <c r="B36" s="38"/>
      <c r="C36" s="38"/>
      <c r="D36" s="38"/>
      <c r="E36" s="39" t="s">
        <v>153</v>
      </c>
      <c r="F36" s="40"/>
      <c r="G36" s="40"/>
      <c r="H36" s="41"/>
      <c r="I36" s="41">
        <f>SUM(I35)</f>
        <v>0</v>
      </c>
    </row>
    <row r="38" spans="1:9" ht="15.75" thickBot="1" x14ac:dyDescent="0.3">
      <c r="B38" s="31"/>
      <c r="E38" s="93" t="s">
        <v>154</v>
      </c>
      <c r="F38" s="94"/>
      <c r="G38" s="95"/>
      <c r="H38" s="96"/>
      <c r="I38" s="97">
        <f>SUM(I36,I31,I21,I24,I18,I11)</f>
        <v>0</v>
      </c>
    </row>
    <row r="39" spans="1:9" ht="15.75" thickTop="1" x14ac:dyDescent="0.25"/>
    <row r="40" spans="1:9" x14ac:dyDescent="0.25">
      <c r="H40" s="37"/>
      <c r="I40" s="37"/>
    </row>
    <row r="41" spans="1:9" x14ac:dyDescent="0.25">
      <c r="E41" s="106" t="s">
        <v>249</v>
      </c>
      <c r="F41" s="106"/>
      <c r="G41" s="106"/>
      <c r="H41" s="106"/>
    </row>
    <row r="42" spans="1:9" x14ac:dyDescent="0.25">
      <c r="E42" s="106"/>
      <c r="F42" s="106"/>
      <c r="G42" s="106"/>
      <c r="H42" s="106"/>
    </row>
  </sheetData>
  <mergeCells count="2">
    <mergeCell ref="E41:H42"/>
    <mergeCell ref="A1:I1"/>
  </mergeCells>
  <printOptions gridLines="1"/>
  <pageMargins left="0.7" right="0.7" top="0.75" bottom="0.75" header="0.3" footer="0.3"/>
  <pageSetup orientation="landscape" r:id="rId1"/>
  <headerFooter>
    <oddHeader>&amp;C
ATTACHMENT 1 PART B - Substations &amp; High Voltage</oddHeader>
    <oddFooter>&amp;CIFB #18-37
Electrical Testing, Maintenance, and Repair</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147B-D1CF-4C15-960C-B21FD8532EBE}">
  <dimension ref="A1:G24"/>
  <sheetViews>
    <sheetView zoomScaleNormal="100" workbookViewId="0">
      <selection activeCell="F5" sqref="F5"/>
    </sheetView>
  </sheetViews>
  <sheetFormatPr defaultRowHeight="15" x14ac:dyDescent="0.25"/>
  <cols>
    <col min="1" max="1" width="3.85546875" style="42" customWidth="1"/>
    <col min="2" max="2" width="11.140625" style="42" customWidth="1"/>
    <col min="3" max="3" width="54" style="42" customWidth="1"/>
    <col min="4" max="4" width="34" style="42" bestFit="1" customWidth="1"/>
    <col min="5" max="5" width="10.7109375" style="42" customWidth="1"/>
    <col min="6" max="6" width="10.42578125" style="42" bestFit="1" customWidth="1"/>
    <col min="7" max="7" width="18.5703125" style="42" customWidth="1"/>
    <col min="8" max="16384" width="9.140625" style="42"/>
  </cols>
  <sheetData>
    <row r="1" spans="1:7" ht="30" customHeight="1" x14ac:dyDescent="0.25">
      <c r="A1" s="116" t="s">
        <v>253</v>
      </c>
      <c r="B1" s="120"/>
      <c r="C1" s="120"/>
      <c r="D1" s="120"/>
      <c r="E1" s="120"/>
      <c r="F1" s="120"/>
      <c r="G1" s="120"/>
    </row>
    <row r="3" spans="1:7" ht="15.75" thickBot="1" x14ac:dyDescent="0.3">
      <c r="A3" s="27" t="s">
        <v>78</v>
      </c>
      <c r="B3" s="27" t="s">
        <v>79</v>
      </c>
      <c r="C3" s="28" t="s">
        <v>80</v>
      </c>
      <c r="D3" s="27" t="s">
        <v>155</v>
      </c>
      <c r="E3" s="47" t="s">
        <v>156</v>
      </c>
      <c r="F3" s="30" t="s">
        <v>84</v>
      </c>
      <c r="G3" s="30" t="s">
        <v>85</v>
      </c>
    </row>
    <row r="4" spans="1:7" x14ac:dyDescent="0.25">
      <c r="A4" s="31">
        <v>10</v>
      </c>
      <c r="B4" s="31" t="s">
        <v>157</v>
      </c>
      <c r="C4" s="118" t="s">
        <v>158</v>
      </c>
      <c r="D4" s="119"/>
      <c r="E4" s="45"/>
      <c r="F4" s="37"/>
      <c r="G4" s="37"/>
    </row>
    <row r="5" spans="1:7" x14ac:dyDescent="0.25">
      <c r="A5" s="31"/>
      <c r="B5" s="31"/>
      <c r="C5" s="31"/>
      <c r="D5" s="35" t="s">
        <v>159</v>
      </c>
      <c r="E5" s="45">
        <v>5</v>
      </c>
      <c r="F5" s="37"/>
      <c r="G5" s="37">
        <f>F5*E5</f>
        <v>0</v>
      </c>
    </row>
    <row r="6" spans="1:7" x14ac:dyDescent="0.25">
      <c r="A6" s="31"/>
      <c r="B6" s="31"/>
      <c r="C6" s="31"/>
      <c r="D6" s="35" t="s">
        <v>160</v>
      </c>
      <c r="E6" s="45">
        <v>5</v>
      </c>
      <c r="F6" s="37"/>
      <c r="G6" s="37">
        <f t="shared" ref="G6:G8" si="0">F6*E6</f>
        <v>0</v>
      </c>
    </row>
    <row r="7" spans="1:7" x14ac:dyDescent="0.25">
      <c r="A7" s="31"/>
      <c r="B7" s="31"/>
      <c r="C7" s="31"/>
      <c r="D7" s="35" t="s">
        <v>161</v>
      </c>
      <c r="E7" s="45">
        <v>34</v>
      </c>
      <c r="F7" s="37"/>
      <c r="G7" s="37">
        <f t="shared" si="0"/>
        <v>0</v>
      </c>
    </row>
    <row r="8" spans="1:7" x14ac:dyDescent="0.25">
      <c r="A8" s="31"/>
      <c r="B8" s="31"/>
      <c r="C8" s="31"/>
      <c r="D8" s="35" t="s">
        <v>162</v>
      </c>
      <c r="E8" s="45">
        <v>3</v>
      </c>
      <c r="F8" s="37"/>
      <c r="G8" s="37">
        <f t="shared" si="0"/>
        <v>0</v>
      </c>
    </row>
    <row r="9" spans="1:7" x14ac:dyDescent="0.25">
      <c r="A9" s="38"/>
      <c r="B9" s="38"/>
      <c r="C9" s="38"/>
      <c r="D9" s="39" t="s">
        <v>163</v>
      </c>
      <c r="E9" s="40"/>
      <c r="F9" s="41"/>
      <c r="G9" s="41">
        <f>SUM(G5:G8)</f>
        <v>0</v>
      </c>
    </row>
    <row r="12" spans="1:7" ht="16.5" thickBot="1" x14ac:dyDescent="0.3">
      <c r="D12" s="80" t="s">
        <v>251</v>
      </c>
      <c r="E12" s="81"/>
      <c r="F12" s="81"/>
      <c r="G12" s="82">
        <f>SUM(G9, 'ATT 1 B'!I38, 'ATT 1 A'!I78)</f>
        <v>0</v>
      </c>
    </row>
    <row r="13" spans="1:7" ht="15.75" thickTop="1" x14ac:dyDescent="0.25"/>
    <row r="15" spans="1:7" x14ac:dyDescent="0.25">
      <c r="D15" s="106" t="s">
        <v>249</v>
      </c>
      <c r="E15" s="106"/>
      <c r="F15" s="106"/>
      <c r="G15" s="106"/>
    </row>
    <row r="16" spans="1:7" x14ac:dyDescent="0.25">
      <c r="D16" s="106"/>
      <c r="E16" s="106"/>
      <c r="F16" s="106"/>
      <c r="G16" s="106"/>
    </row>
    <row r="24" spans="4:4" x14ac:dyDescent="0.25">
      <c r="D24" s="86"/>
    </row>
  </sheetData>
  <mergeCells count="3">
    <mergeCell ref="C4:D4"/>
    <mergeCell ref="D15:G16"/>
    <mergeCell ref="A1:G1"/>
  </mergeCells>
  <pageMargins left="0.25" right="0.25" top="0.75" bottom="0.75" header="0.3" footer="0.3"/>
  <pageSetup orientation="landscape" r:id="rId1"/>
  <headerFooter>
    <oddHeader>&amp;C
ATTACHMENT 1 PART C - Power Pole Maintenance and Repair</oddHeader>
    <oddFooter>&amp;CIFB #18-37
Electrical Testing, Maintenance, and Repair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105C-376F-440B-8E91-A64D649EB44A}">
  <dimension ref="B2:P33"/>
  <sheetViews>
    <sheetView tabSelected="1" topLeftCell="A4" workbookViewId="0">
      <selection activeCell="B24" sqref="B24:H29"/>
    </sheetView>
  </sheetViews>
  <sheetFormatPr defaultRowHeight="15.75" x14ac:dyDescent="0.25"/>
  <cols>
    <col min="1" max="2" width="9.140625" style="63"/>
    <col min="3" max="3" width="12.28515625" style="63" customWidth="1"/>
    <col min="4" max="4" width="9.140625" style="63"/>
    <col min="5" max="5" width="15.42578125" style="63" customWidth="1"/>
    <col min="6" max="7" width="9.140625" style="63"/>
    <col min="8" max="8" width="14.140625" style="63" customWidth="1"/>
    <col min="9" max="9" width="17.42578125" style="63" customWidth="1"/>
    <col min="10" max="16384" width="9.140625" style="63"/>
  </cols>
  <sheetData>
    <row r="2" spans="2:9" x14ac:dyDescent="0.25">
      <c r="B2" s="154" t="s">
        <v>250</v>
      </c>
      <c r="C2" s="155"/>
      <c r="D2" s="155"/>
      <c r="E2" s="155"/>
      <c r="F2" s="155"/>
      <c r="G2" s="155"/>
      <c r="H2" s="155"/>
      <c r="I2" s="156"/>
    </row>
    <row r="3" spans="2:9" x14ac:dyDescent="0.25">
      <c r="B3" s="157"/>
      <c r="C3" s="158"/>
      <c r="D3" s="158"/>
      <c r="E3" s="158"/>
      <c r="F3" s="158"/>
      <c r="G3" s="158"/>
      <c r="H3" s="158"/>
      <c r="I3" s="159"/>
    </row>
    <row r="4" spans="2:9" x14ac:dyDescent="0.25">
      <c r="B4" s="157"/>
      <c r="C4" s="158"/>
      <c r="D4" s="158"/>
      <c r="E4" s="158"/>
      <c r="F4" s="158"/>
      <c r="G4" s="158"/>
      <c r="H4" s="158"/>
      <c r="I4" s="159"/>
    </row>
    <row r="5" spans="2:9" x14ac:dyDescent="0.25">
      <c r="B5" s="160"/>
      <c r="C5" s="161"/>
      <c r="D5" s="161"/>
      <c r="E5" s="161"/>
      <c r="F5" s="161"/>
      <c r="G5" s="161"/>
      <c r="H5" s="161"/>
      <c r="I5" s="162"/>
    </row>
    <row r="6" spans="2:9" x14ac:dyDescent="0.25">
      <c r="B6" s="163" t="s">
        <v>227</v>
      </c>
      <c r="C6" s="166" t="s">
        <v>228</v>
      </c>
      <c r="D6" s="167"/>
      <c r="E6" s="168"/>
      <c r="F6" s="175" t="s">
        <v>229</v>
      </c>
      <c r="G6" s="163" t="s">
        <v>230</v>
      </c>
      <c r="H6" s="178" t="s">
        <v>231</v>
      </c>
      <c r="I6" s="178" t="s">
        <v>232</v>
      </c>
    </row>
    <row r="7" spans="2:9" x14ac:dyDescent="0.25">
      <c r="B7" s="164"/>
      <c r="C7" s="169"/>
      <c r="D7" s="170"/>
      <c r="E7" s="171"/>
      <c r="F7" s="176"/>
      <c r="G7" s="164"/>
      <c r="H7" s="179"/>
      <c r="I7" s="181"/>
    </row>
    <row r="8" spans="2:9" x14ac:dyDescent="0.25">
      <c r="B8" s="165"/>
      <c r="C8" s="172"/>
      <c r="D8" s="173"/>
      <c r="E8" s="174"/>
      <c r="F8" s="177"/>
      <c r="G8" s="165"/>
      <c r="H8" s="180"/>
      <c r="I8" s="182"/>
    </row>
    <row r="9" spans="2:9" x14ac:dyDescent="0.25">
      <c r="B9" s="126" t="s">
        <v>233</v>
      </c>
      <c r="C9" s="143" t="s">
        <v>234</v>
      </c>
      <c r="D9" s="144"/>
      <c r="E9" s="145"/>
      <c r="F9" s="149">
        <v>1</v>
      </c>
      <c r="G9" s="151" t="s">
        <v>235</v>
      </c>
      <c r="H9" s="141"/>
      <c r="I9" s="141">
        <f>SUM(F9*H9)</f>
        <v>0</v>
      </c>
    </row>
    <row r="10" spans="2:9" x14ac:dyDescent="0.25">
      <c r="B10" s="127"/>
      <c r="C10" s="146"/>
      <c r="D10" s="147"/>
      <c r="E10" s="148"/>
      <c r="F10" s="150"/>
      <c r="G10" s="152"/>
      <c r="H10" s="153"/>
      <c r="I10" s="142"/>
    </row>
    <row r="11" spans="2:9" x14ac:dyDescent="0.25">
      <c r="B11" s="126" t="s">
        <v>236</v>
      </c>
      <c r="C11" s="143" t="s">
        <v>237</v>
      </c>
      <c r="D11" s="144"/>
      <c r="E11" s="145"/>
      <c r="F11" s="149">
        <v>1</v>
      </c>
      <c r="G11" s="151" t="s">
        <v>235</v>
      </c>
      <c r="H11" s="141"/>
      <c r="I11" s="141">
        <f t="shared" ref="I11" si="0">SUM(F11*H11)</f>
        <v>0</v>
      </c>
    </row>
    <row r="12" spans="2:9" x14ac:dyDescent="0.25">
      <c r="B12" s="127"/>
      <c r="C12" s="146"/>
      <c r="D12" s="147"/>
      <c r="E12" s="148"/>
      <c r="F12" s="150"/>
      <c r="G12" s="152"/>
      <c r="H12" s="153"/>
      <c r="I12" s="142"/>
    </row>
    <row r="13" spans="2:9" x14ac:dyDescent="0.25">
      <c r="B13" s="126" t="s">
        <v>238</v>
      </c>
      <c r="C13" s="143" t="s">
        <v>239</v>
      </c>
      <c r="D13" s="144"/>
      <c r="E13" s="145"/>
      <c r="F13" s="149">
        <v>1</v>
      </c>
      <c r="G13" s="151" t="s">
        <v>235</v>
      </c>
      <c r="H13" s="141"/>
      <c r="I13" s="141">
        <f t="shared" ref="I13" si="1">SUM(F13*H13)</f>
        <v>0</v>
      </c>
    </row>
    <row r="14" spans="2:9" x14ac:dyDescent="0.25">
      <c r="B14" s="127"/>
      <c r="C14" s="146"/>
      <c r="D14" s="147"/>
      <c r="E14" s="148"/>
      <c r="F14" s="150"/>
      <c r="G14" s="152"/>
      <c r="H14" s="153"/>
      <c r="I14" s="142"/>
    </row>
    <row r="15" spans="2:9" x14ac:dyDescent="0.25">
      <c r="B15" s="126" t="s">
        <v>240</v>
      </c>
      <c r="C15" s="143" t="s">
        <v>241</v>
      </c>
      <c r="D15" s="144"/>
      <c r="E15" s="145"/>
      <c r="F15" s="149">
        <v>1</v>
      </c>
      <c r="G15" s="151" t="s">
        <v>235</v>
      </c>
      <c r="H15" s="141"/>
      <c r="I15" s="141">
        <f t="shared" ref="I15" si="2">SUM(F15*H15)</f>
        <v>0</v>
      </c>
    </row>
    <row r="16" spans="2:9" x14ac:dyDescent="0.25">
      <c r="B16" s="127"/>
      <c r="C16" s="146"/>
      <c r="D16" s="147"/>
      <c r="E16" s="148"/>
      <c r="F16" s="150"/>
      <c r="G16" s="152"/>
      <c r="H16" s="153"/>
      <c r="I16" s="142"/>
    </row>
    <row r="17" spans="2:16" x14ac:dyDescent="0.25">
      <c r="B17" s="69"/>
      <c r="C17" s="124" t="s">
        <v>242</v>
      </c>
      <c r="D17" s="125"/>
      <c r="E17" s="125"/>
      <c r="F17" s="70"/>
      <c r="G17" s="71"/>
      <c r="H17" s="72"/>
      <c r="I17" s="72">
        <f>SUM(I9:I16)</f>
        <v>0</v>
      </c>
    </row>
    <row r="18" spans="2:16" x14ac:dyDescent="0.25">
      <c r="B18" s="126"/>
      <c r="C18" s="128" t="s">
        <v>243</v>
      </c>
      <c r="D18" s="129"/>
      <c r="E18" s="129"/>
      <c r="F18" s="129"/>
      <c r="G18" s="129"/>
      <c r="H18" s="129"/>
      <c r="I18" s="130"/>
    </row>
    <row r="19" spans="2:16" x14ac:dyDescent="0.25">
      <c r="B19" s="127"/>
      <c r="C19" s="131"/>
      <c r="D19" s="132"/>
      <c r="E19" s="132"/>
      <c r="F19" s="132"/>
      <c r="G19" s="132"/>
      <c r="H19" s="132"/>
      <c r="I19" s="133"/>
    </row>
    <row r="20" spans="2:16" x14ac:dyDescent="0.25">
      <c r="B20" s="134" t="s">
        <v>244</v>
      </c>
      <c r="C20" s="136" t="s">
        <v>245</v>
      </c>
      <c r="D20" s="137"/>
      <c r="E20" s="137"/>
      <c r="F20" s="137"/>
      <c r="G20" s="137"/>
      <c r="H20" s="137"/>
      <c r="I20" s="138"/>
    </row>
    <row r="21" spans="2:16" ht="16.5" thickBot="1" x14ac:dyDescent="0.3">
      <c r="B21" s="135"/>
      <c r="C21" s="73"/>
      <c r="D21" s="74"/>
      <c r="E21" s="74"/>
      <c r="F21" s="139" t="s">
        <v>246</v>
      </c>
      <c r="G21" s="139"/>
      <c r="H21" s="139"/>
      <c r="I21" s="140"/>
    </row>
    <row r="22" spans="2:16" ht="16.5" thickTop="1" x14ac:dyDescent="0.25">
      <c r="B22" s="75" t="s">
        <v>247</v>
      </c>
      <c r="C22" s="76" t="s">
        <v>248</v>
      </c>
      <c r="D22" s="77"/>
      <c r="E22" s="77"/>
      <c r="F22" s="66"/>
      <c r="G22" s="66"/>
      <c r="H22" s="67"/>
      <c r="I22" s="68"/>
    </row>
    <row r="23" spans="2:16" x14ac:dyDescent="0.25">
      <c r="B23" s="78"/>
      <c r="C23" s="78"/>
      <c r="D23" s="78"/>
      <c r="E23" s="78"/>
      <c r="F23" s="78"/>
      <c r="G23" s="78"/>
      <c r="H23" s="78"/>
      <c r="I23" s="78"/>
    </row>
    <row r="24" spans="2:16" x14ac:dyDescent="0.25">
      <c r="B24" s="121" t="s">
        <v>254</v>
      </c>
      <c r="C24" s="121"/>
      <c r="D24" s="121"/>
      <c r="E24" s="121"/>
      <c r="F24" s="121"/>
      <c r="G24" s="121"/>
      <c r="H24" s="121"/>
      <c r="I24" s="79"/>
    </row>
    <row r="25" spans="2:16" x14ac:dyDescent="0.25">
      <c r="B25" s="121"/>
      <c r="C25" s="121"/>
      <c r="D25" s="121"/>
      <c r="E25" s="121"/>
      <c r="F25" s="121"/>
      <c r="G25" s="121"/>
      <c r="H25" s="121"/>
      <c r="I25" s="79"/>
    </row>
    <row r="26" spans="2:16" x14ac:dyDescent="0.25">
      <c r="B26" s="121"/>
      <c r="C26" s="121"/>
      <c r="D26" s="121"/>
      <c r="E26" s="121"/>
      <c r="F26" s="121"/>
      <c r="G26" s="121"/>
      <c r="H26" s="121"/>
      <c r="I26" s="79"/>
    </row>
    <row r="27" spans="2:16" x14ac:dyDescent="0.25">
      <c r="B27" s="121"/>
      <c r="C27" s="121"/>
      <c r="D27" s="121"/>
      <c r="E27" s="121"/>
      <c r="F27" s="121"/>
      <c r="G27" s="121"/>
      <c r="H27" s="121"/>
      <c r="I27" s="79"/>
      <c r="N27" s="64"/>
    </row>
    <row r="28" spans="2:16" x14ac:dyDescent="0.25">
      <c r="B28" s="121"/>
      <c r="C28" s="121"/>
      <c r="D28" s="121"/>
      <c r="E28" s="121"/>
      <c r="F28" s="121"/>
      <c r="G28" s="121"/>
      <c r="H28" s="121"/>
      <c r="I28" s="79"/>
      <c r="P28" s="65"/>
    </row>
    <row r="29" spans="2:16" x14ac:dyDescent="0.25">
      <c r="B29" s="121"/>
      <c r="C29" s="121"/>
      <c r="D29" s="121"/>
      <c r="E29" s="121"/>
      <c r="F29" s="121"/>
      <c r="G29" s="121"/>
      <c r="H29" s="121"/>
      <c r="I29" s="79"/>
    </row>
    <row r="30" spans="2:16" x14ac:dyDescent="0.25">
      <c r="B30" s="78"/>
      <c r="C30" s="78"/>
      <c r="D30" s="78"/>
      <c r="E30" s="78"/>
      <c r="F30" s="78"/>
      <c r="G30" s="78"/>
      <c r="H30" s="78"/>
      <c r="I30" s="78"/>
    </row>
    <row r="31" spans="2:16" x14ac:dyDescent="0.25">
      <c r="B31" s="78"/>
      <c r="C31" s="78"/>
      <c r="D31" s="78"/>
      <c r="E31" s="78"/>
      <c r="F31" s="78"/>
      <c r="G31" s="78"/>
      <c r="H31" s="78"/>
      <c r="I31" s="78"/>
    </row>
    <row r="32" spans="2:16" x14ac:dyDescent="0.25">
      <c r="B32" s="122" t="s">
        <v>249</v>
      </c>
      <c r="C32" s="123"/>
      <c r="D32" s="123"/>
      <c r="E32" s="123"/>
      <c r="F32" s="123"/>
      <c r="G32" s="123"/>
      <c r="H32" s="123"/>
      <c r="I32" s="121"/>
    </row>
    <row r="33" spans="2:9" x14ac:dyDescent="0.25">
      <c r="B33" s="123"/>
      <c r="C33" s="123"/>
      <c r="D33" s="123"/>
      <c r="E33" s="123"/>
      <c r="F33" s="123"/>
      <c r="G33" s="123"/>
      <c r="H33" s="123"/>
      <c r="I33" s="121"/>
    </row>
  </sheetData>
  <mergeCells count="39">
    <mergeCell ref="B2:I5"/>
    <mergeCell ref="B6:B8"/>
    <mergeCell ref="C6:E8"/>
    <mergeCell ref="F6:F8"/>
    <mergeCell ref="G6:G8"/>
    <mergeCell ref="H6:H8"/>
    <mergeCell ref="I6:I8"/>
    <mergeCell ref="I11:I12"/>
    <mergeCell ref="B9:B10"/>
    <mergeCell ref="C9:E10"/>
    <mergeCell ref="F9:F10"/>
    <mergeCell ref="G9:G10"/>
    <mergeCell ref="H9:H10"/>
    <mergeCell ref="I9:I10"/>
    <mergeCell ref="B11:B12"/>
    <mergeCell ref="C11:E12"/>
    <mergeCell ref="F11:F12"/>
    <mergeCell ref="G11:G12"/>
    <mergeCell ref="H11:H12"/>
    <mergeCell ref="I15:I16"/>
    <mergeCell ref="B13:B14"/>
    <mergeCell ref="C13:E14"/>
    <mergeCell ref="F13:F14"/>
    <mergeCell ref="G13:G14"/>
    <mergeCell ref="H13:H14"/>
    <mergeCell ref="I13:I14"/>
    <mergeCell ref="B15:B16"/>
    <mergeCell ref="C15:E16"/>
    <mergeCell ref="F15:F16"/>
    <mergeCell ref="G15:G16"/>
    <mergeCell ref="H15:H16"/>
    <mergeCell ref="B24:H29"/>
    <mergeCell ref="B32:I33"/>
    <mergeCell ref="C17:E17"/>
    <mergeCell ref="B18:B19"/>
    <mergeCell ref="C18:I19"/>
    <mergeCell ref="B20:B21"/>
    <mergeCell ref="C20:I20"/>
    <mergeCell ref="F21:I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CF2E-AA91-4DC8-A920-2EC003A0B9FC}">
  <sheetPr>
    <pageSetUpPr fitToPage="1"/>
  </sheetPr>
  <dimension ref="A1:I51"/>
  <sheetViews>
    <sheetView topLeftCell="A12" zoomScaleNormal="100" workbookViewId="0">
      <selection sqref="A1:H1"/>
    </sheetView>
  </sheetViews>
  <sheetFormatPr defaultRowHeight="15" x14ac:dyDescent="0.25"/>
  <cols>
    <col min="1" max="1" width="3.5703125" style="45" customWidth="1"/>
    <col min="2" max="2" width="22" style="31" customWidth="1"/>
    <col min="3" max="3" width="30.140625" style="31" customWidth="1"/>
    <col min="4" max="4" width="23.85546875" style="31" customWidth="1"/>
    <col min="5" max="5" width="16.5703125" style="52" customWidth="1"/>
    <col min="6" max="6" width="22.28515625" style="52" customWidth="1"/>
    <col min="7" max="7" width="13.42578125" style="31" customWidth="1"/>
    <col min="8" max="8" width="10.7109375" style="31" customWidth="1"/>
    <col min="9" max="9" width="19.42578125" style="31" customWidth="1"/>
    <col min="10" max="16384" width="9.140625" style="31"/>
  </cols>
  <sheetData>
    <row r="1" spans="1:9" ht="15.75" customHeight="1" x14ac:dyDescent="0.25">
      <c r="A1" s="183" t="s">
        <v>200</v>
      </c>
      <c r="B1" s="184"/>
      <c r="C1" s="184"/>
      <c r="D1" s="184"/>
      <c r="E1" s="184"/>
      <c r="F1" s="184"/>
      <c r="G1" s="185"/>
      <c r="H1" s="186"/>
      <c r="I1" s="48"/>
    </row>
    <row r="2" spans="1:9" ht="15.75" customHeight="1" x14ac:dyDescent="0.25">
      <c r="A2" s="49"/>
      <c r="B2" s="50" t="s">
        <v>77</v>
      </c>
      <c r="C2" s="50" t="s">
        <v>80</v>
      </c>
      <c r="D2" s="50" t="s">
        <v>91</v>
      </c>
      <c r="E2" s="50" t="s">
        <v>164</v>
      </c>
      <c r="F2" s="50" t="s">
        <v>165</v>
      </c>
      <c r="G2" s="50" t="s">
        <v>166</v>
      </c>
      <c r="H2" s="50" t="s">
        <v>167</v>
      </c>
    </row>
    <row r="3" spans="1:9" x14ac:dyDescent="0.25">
      <c r="A3" s="51">
        <v>1</v>
      </c>
      <c r="B3" s="52" t="s">
        <v>168</v>
      </c>
      <c r="C3" s="52" t="s">
        <v>11</v>
      </c>
      <c r="D3" s="52" t="s">
        <v>12</v>
      </c>
      <c r="F3" s="52" t="s">
        <v>13</v>
      </c>
      <c r="G3" s="52" t="s">
        <v>169</v>
      </c>
      <c r="H3" s="53" t="s">
        <v>170</v>
      </c>
      <c r="I3" s="48"/>
    </row>
    <row r="4" spans="1:9" x14ac:dyDescent="0.25">
      <c r="A4" s="51">
        <v>2</v>
      </c>
      <c r="B4" s="52" t="s">
        <v>168</v>
      </c>
      <c r="C4" s="52" t="s">
        <v>14</v>
      </c>
      <c r="D4" s="52" t="s">
        <v>15</v>
      </c>
      <c r="F4" s="52">
        <v>179275717</v>
      </c>
      <c r="G4" s="52" t="s">
        <v>169</v>
      </c>
      <c r="H4" s="53" t="s">
        <v>170</v>
      </c>
    </row>
    <row r="5" spans="1:9" x14ac:dyDescent="0.25">
      <c r="A5" s="51">
        <v>3</v>
      </c>
      <c r="B5" s="52" t="s">
        <v>168</v>
      </c>
      <c r="C5" s="52" t="s">
        <v>16</v>
      </c>
      <c r="D5" s="52" t="s">
        <v>15</v>
      </c>
      <c r="F5" s="52">
        <v>179275718</v>
      </c>
      <c r="G5" s="52" t="s">
        <v>169</v>
      </c>
      <c r="H5" s="53" t="s">
        <v>170</v>
      </c>
    </row>
    <row r="6" spans="1:9" x14ac:dyDescent="0.25">
      <c r="A6" s="51">
        <v>4</v>
      </c>
      <c r="B6" s="52" t="s">
        <v>168</v>
      </c>
      <c r="C6" s="52" t="s">
        <v>19</v>
      </c>
      <c r="D6" s="52" t="s">
        <v>15</v>
      </c>
      <c r="F6" s="52">
        <v>287375211</v>
      </c>
      <c r="G6" s="52" t="s">
        <v>169</v>
      </c>
      <c r="H6" s="53" t="s">
        <v>170</v>
      </c>
    </row>
    <row r="7" spans="1:9" x14ac:dyDescent="0.25">
      <c r="A7" s="51">
        <v>5</v>
      </c>
      <c r="B7" s="52" t="s">
        <v>168</v>
      </c>
      <c r="C7" s="52" t="s">
        <v>20</v>
      </c>
      <c r="D7" s="52" t="s">
        <v>15</v>
      </c>
      <c r="F7" s="52">
        <v>187375211</v>
      </c>
      <c r="G7" s="52" t="s">
        <v>169</v>
      </c>
      <c r="H7" s="53" t="s">
        <v>170</v>
      </c>
    </row>
    <row r="8" spans="1:9" x14ac:dyDescent="0.25">
      <c r="A8" s="51">
        <v>6</v>
      </c>
      <c r="B8" s="52" t="s">
        <v>168</v>
      </c>
      <c r="C8" s="52" t="s">
        <v>17</v>
      </c>
      <c r="D8" s="52" t="s">
        <v>12</v>
      </c>
      <c r="F8" s="52" t="s">
        <v>18</v>
      </c>
      <c r="G8" s="52" t="s">
        <v>169</v>
      </c>
      <c r="H8" s="53" t="s">
        <v>170</v>
      </c>
    </row>
    <row r="9" spans="1:9" x14ac:dyDescent="0.25">
      <c r="A9" s="51">
        <v>7</v>
      </c>
      <c r="B9" s="52" t="s">
        <v>168</v>
      </c>
      <c r="C9" s="52" t="s">
        <v>22</v>
      </c>
      <c r="D9" s="52" t="s">
        <v>2</v>
      </c>
      <c r="F9" s="52" t="s">
        <v>23</v>
      </c>
      <c r="G9" s="52" t="s">
        <v>169</v>
      </c>
      <c r="H9" s="53" t="s">
        <v>171</v>
      </c>
    </row>
    <row r="10" spans="1:9" x14ac:dyDescent="0.25">
      <c r="A10" s="51">
        <v>8</v>
      </c>
      <c r="B10" s="52" t="s">
        <v>168</v>
      </c>
      <c r="C10" s="52" t="s">
        <v>24</v>
      </c>
      <c r="D10" s="52" t="s">
        <v>2</v>
      </c>
      <c r="F10" s="52">
        <v>345783</v>
      </c>
      <c r="G10" s="52" t="s">
        <v>169</v>
      </c>
      <c r="H10" s="53" t="s">
        <v>171</v>
      </c>
    </row>
    <row r="11" spans="1:9" x14ac:dyDescent="0.25">
      <c r="A11" s="51">
        <v>9</v>
      </c>
      <c r="B11" s="52" t="s">
        <v>168</v>
      </c>
      <c r="C11" s="52" t="s">
        <v>25</v>
      </c>
      <c r="D11" s="52" t="s">
        <v>2</v>
      </c>
      <c r="F11" s="52">
        <v>310412</v>
      </c>
      <c r="G11" s="52" t="s">
        <v>169</v>
      </c>
      <c r="H11" s="53" t="s">
        <v>171</v>
      </c>
    </row>
    <row r="12" spans="1:9" x14ac:dyDescent="0.25">
      <c r="A12" s="51">
        <v>10</v>
      </c>
      <c r="B12" s="52" t="s">
        <v>168</v>
      </c>
      <c r="C12" s="52" t="s">
        <v>26</v>
      </c>
      <c r="D12" s="52" t="s">
        <v>2</v>
      </c>
      <c r="F12" s="52">
        <v>310414</v>
      </c>
      <c r="G12" s="52" t="s">
        <v>169</v>
      </c>
      <c r="H12" s="53" t="s">
        <v>171</v>
      </c>
    </row>
    <row r="13" spans="1:9" x14ac:dyDescent="0.25">
      <c r="A13" s="51">
        <v>11</v>
      </c>
      <c r="B13" s="52" t="s">
        <v>168</v>
      </c>
      <c r="C13" s="52" t="s">
        <v>27</v>
      </c>
      <c r="D13" s="52" t="s">
        <v>2</v>
      </c>
      <c r="F13" s="52">
        <v>310413</v>
      </c>
      <c r="G13" s="52" t="s">
        <v>169</v>
      </c>
      <c r="H13" s="53" t="s">
        <v>171</v>
      </c>
    </row>
    <row r="14" spans="1:9" x14ac:dyDescent="0.25">
      <c r="A14" s="51">
        <v>12</v>
      </c>
      <c r="B14" s="52" t="s">
        <v>168</v>
      </c>
      <c r="C14" s="52" t="s">
        <v>28</v>
      </c>
      <c r="D14" s="52" t="s">
        <v>2</v>
      </c>
      <c r="F14" s="52" t="s">
        <v>29</v>
      </c>
      <c r="G14" s="52" t="s">
        <v>169</v>
      </c>
      <c r="H14" s="53" t="s">
        <v>171</v>
      </c>
    </row>
    <row r="15" spans="1:9" x14ac:dyDescent="0.25">
      <c r="A15" s="51">
        <v>13</v>
      </c>
      <c r="B15" s="52" t="s">
        <v>168</v>
      </c>
      <c r="C15" s="52" t="s">
        <v>30</v>
      </c>
      <c r="D15" s="52" t="s">
        <v>31</v>
      </c>
      <c r="E15" s="52" t="s">
        <v>32</v>
      </c>
      <c r="F15" s="52" t="s">
        <v>33</v>
      </c>
      <c r="G15" s="52" t="s">
        <v>169</v>
      </c>
      <c r="H15" s="53" t="s">
        <v>171</v>
      </c>
    </row>
    <row r="16" spans="1:9" x14ac:dyDescent="0.25">
      <c r="A16" s="51">
        <v>14</v>
      </c>
      <c r="B16" s="52" t="s">
        <v>168</v>
      </c>
      <c r="C16" s="52" t="s">
        <v>34</v>
      </c>
      <c r="D16" s="52" t="s">
        <v>31</v>
      </c>
      <c r="E16" s="52" t="s">
        <v>32</v>
      </c>
      <c r="F16" s="52" t="s">
        <v>35</v>
      </c>
      <c r="G16" s="52" t="s">
        <v>169</v>
      </c>
      <c r="H16" s="53" t="s">
        <v>171</v>
      </c>
    </row>
    <row r="17" spans="1:8" x14ac:dyDescent="0.25">
      <c r="A17" s="51">
        <v>15</v>
      </c>
      <c r="B17" s="52" t="s">
        <v>168</v>
      </c>
      <c r="C17" s="52" t="s">
        <v>36</v>
      </c>
      <c r="D17" s="52" t="s">
        <v>9</v>
      </c>
      <c r="E17" s="52" t="s">
        <v>37</v>
      </c>
      <c r="F17" s="52" t="s">
        <v>0</v>
      </c>
      <c r="G17" s="52" t="s">
        <v>169</v>
      </c>
      <c r="H17" s="53" t="s">
        <v>171</v>
      </c>
    </row>
    <row r="18" spans="1:8" x14ac:dyDescent="0.25">
      <c r="A18" s="51">
        <v>16</v>
      </c>
      <c r="B18" s="52" t="s">
        <v>172</v>
      </c>
      <c r="C18" s="52" t="s">
        <v>38</v>
      </c>
      <c r="D18" s="52" t="s">
        <v>2</v>
      </c>
      <c r="F18" s="52">
        <v>350957</v>
      </c>
      <c r="G18" s="52" t="s">
        <v>173</v>
      </c>
      <c r="H18" s="53" t="s">
        <v>170</v>
      </c>
    </row>
    <row r="19" spans="1:8" x14ac:dyDescent="0.25">
      <c r="A19" s="51">
        <v>17</v>
      </c>
      <c r="B19" s="52" t="s">
        <v>172</v>
      </c>
      <c r="C19" s="52" t="s">
        <v>39</v>
      </c>
      <c r="D19" s="52" t="s">
        <v>2</v>
      </c>
      <c r="F19" s="52">
        <v>350956</v>
      </c>
      <c r="G19" s="52" t="s">
        <v>173</v>
      </c>
      <c r="H19" s="53" t="s">
        <v>170</v>
      </c>
    </row>
    <row r="20" spans="1:8" x14ac:dyDescent="0.25">
      <c r="A20" s="51">
        <v>18</v>
      </c>
      <c r="B20" s="52" t="s">
        <v>172</v>
      </c>
      <c r="C20" s="52" t="s">
        <v>40</v>
      </c>
      <c r="D20" s="52" t="s">
        <v>2</v>
      </c>
      <c r="F20" s="52">
        <v>350955</v>
      </c>
      <c r="G20" s="52" t="s">
        <v>173</v>
      </c>
      <c r="H20" s="53" t="s">
        <v>170</v>
      </c>
    </row>
    <row r="21" spans="1:8" x14ac:dyDescent="0.25">
      <c r="A21" s="51">
        <v>19</v>
      </c>
      <c r="B21" s="52" t="s">
        <v>172</v>
      </c>
      <c r="C21" s="52" t="s">
        <v>41</v>
      </c>
      <c r="D21" s="52" t="s">
        <v>9</v>
      </c>
      <c r="E21" s="52" t="s">
        <v>42</v>
      </c>
      <c r="F21" s="52" t="s">
        <v>43</v>
      </c>
      <c r="G21" s="52" t="s">
        <v>173</v>
      </c>
      <c r="H21" s="53" t="s">
        <v>170</v>
      </c>
    </row>
    <row r="22" spans="1:8" x14ac:dyDescent="0.25">
      <c r="A22" s="51">
        <v>20</v>
      </c>
      <c r="B22" s="52" t="s">
        <v>172</v>
      </c>
      <c r="C22" s="52" t="s">
        <v>44</v>
      </c>
      <c r="D22" s="52" t="s">
        <v>9</v>
      </c>
      <c r="E22" s="52" t="s">
        <v>45</v>
      </c>
      <c r="F22" s="52" t="s">
        <v>46</v>
      </c>
      <c r="G22" s="52" t="s">
        <v>173</v>
      </c>
      <c r="H22" s="53" t="s">
        <v>170</v>
      </c>
    </row>
    <row r="23" spans="1:8" x14ac:dyDescent="0.25">
      <c r="A23" s="51">
        <v>21</v>
      </c>
      <c r="B23" s="52" t="s">
        <v>174</v>
      </c>
      <c r="C23" s="52" t="s">
        <v>65</v>
      </c>
      <c r="D23" s="52" t="s">
        <v>2</v>
      </c>
      <c r="F23" s="52">
        <v>296977</v>
      </c>
      <c r="G23" s="52" t="s">
        <v>173</v>
      </c>
      <c r="H23" s="53" t="s">
        <v>171</v>
      </c>
    </row>
    <row r="24" spans="1:8" x14ac:dyDescent="0.25">
      <c r="A24" s="51">
        <v>22</v>
      </c>
      <c r="B24" s="52" t="s">
        <v>174</v>
      </c>
      <c r="C24" s="52" t="s">
        <v>66</v>
      </c>
      <c r="D24" s="52" t="s">
        <v>2</v>
      </c>
      <c r="F24" s="52">
        <v>296978</v>
      </c>
      <c r="G24" s="52" t="s">
        <v>173</v>
      </c>
      <c r="H24" s="53" t="s">
        <v>171</v>
      </c>
    </row>
    <row r="25" spans="1:8" x14ac:dyDescent="0.25">
      <c r="A25" s="51">
        <v>23</v>
      </c>
      <c r="B25" s="52" t="s">
        <v>174</v>
      </c>
      <c r="C25" s="52" t="s">
        <v>67</v>
      </c>
      <c r="D25" s="52" t="s">
        <v>2</v>
      </c>
      <c r="F25" s="52">
        <v>296976</v>
      </c>
      <c r="G25" s="52" t="s">
        <v>173</v>
      </c>
      <c r="H25" s="53" t="s">
        <v>171</v>
      </c>
    </row>
    <row r="26" spans="1:8" x14ac:dyDescent="0.25">
      <c r="A26" s="51">
        <v>24</v>
      </c>
      <c r="B26" s="52" t="s">
        <v>175</v>
      </c>
      <c r="C26" s="52" t="s">
        <v>176</v>
      </c>
      <c r="D26" s="52" t="s">
        <v>2</v>
      </c>
      <c r="F26" s="52">
        <v>347182</v>
      </c>
      <c r="G26" s="52" t="s">
        <v>173</v>
      </c>
      <c r="H26" s="53" t="s">
        <v>171</v>
      </c>
    </row>
    <row r="27" spans="1:8" x14ac:dyDescent="0.25">
      <c r="A27" s="51">
        <v>25</v>
      </c>
      <c r="B27" s="52" t="s">
        <v>175</v>
      </c>
      <c r="C27" s="52" t="s">
        <v>68</v>
      </c>
      <c r="D27" s="52" t="s">
        <v>2</v>
      </c>
      <c r="F27" s="52">
        <v>347181</v>
      </c>
      <c r="G27" s="52" t="s">
        <v>173</v>
      </c>
      <c r="H27" s="53" t="s">
        <v>171</v>
      </c>
    </row>
    <row r="28" spans="1:8" x14ac:dyDescent="0.25">
      <c r="A28" s="51">
        <v>26</v>
      </c>
      <c r="B28" s="52" t="s">
        <v>175</v>
      </c>
      <c r="C28" s="52" t="s">
        <v>69</v>
      </c>
      <c r="D28" s="52" t="s">
        <v>2</v>
      </c>
      <c r="F28" s="52">
        <v>347180</v>
      </c>
      <c r="G28" s="52" t="s">
        <v>173</v>
      </c>
      <c r="H28" s="53" t="s">
        <v>171</v>
      </c>
    </row>
    <row r="29" spans="1:8" x14ac:dyDescent="0.25">
      <c r="A29" s="51">
        <v>27</v>
      </c>
      <c r="B29" s="52" t="s">
        <v>175</v>
      </c>
      <c r="C29" s="52" t="s">
        <v>70</v>
      </c>
      <c r="D29" s="52" t="s">
        <v>1</v>
      </c>
      <c r="F29" s="52" t="s">
        <v>71</v>
      </c>
      <c r="G29" s="52" t="s">
        <v>173</v>
      </c>
      <c r="H29" s="53" t="s">
        <v>171</v>
      </c>
    </row>
    <row r="30" spans="1:8" x14ac:dyDescent="0.25">
      <c r="A30" s="51">
        <v>28</v>
      </c>
      <c r="B30" s="52" t="s">
        <v>175</v>
      </c>
      <c r="C30" s="52" t="s">
        <v>72</v>
      </c>
      <c r="D30" s="52" t="s">
        <v>1</v>
      </c>
      <c r="F30" s="52" t="s">
        <v>73</v>
      </c>
      <c r="G30" s="52" t="s">
        <v>173</v>
      </c>
      <c r="H30" s="53" t="s">
        <v>171</v>
      </c>
    </row>
    <row r="31" spans="1:8" x14ac:dyDescent="0.25">
      <c r="A31" s="51">
        <v>29</v>
      </c>
      <c r="B31" s="52" t="s">
        <v>175</v>
      </c>
      <c r="C31" s="52" t="s">
        <v>74</v>
      </c>
      <c r="D31" s="52" t="s">
        <v>1</v>
      </c>
      <c r="F31" s="52" t="s">
        <v>75</v>
      </c>
      <c r="G31" s="52" t="s">
        <v>173</v>
      </c>
      <c r="H31" s="53" t="s">
        <v>171</v>
      </c>
    </row>
    <row r="32" spans="1:8" x14ac:dyDescent="0.25">
      <c r="A32" s="187" t="s">
        <v>199</v>
      </c>
      <c r="B32" s="187"/>
      <c r="C32" s="187"/>
      <c r="D32" s="187"/>
      <c r="E32" s="187"/>
      <c r="F32" s="187"/>
      <c r="G32" s="188"/>
      <c r="H32" s="188"/>
    </row>
    <row r="33" spans="1:8" x14ac:dyDescent="0.25">
      <c r="A33" s="49"/>
      <c r="B33" s="50" t="s">
        <v>77</v>
      </c>
      <c r="C33" s="50" t="s">
        <v>80</v>
      </c>
      <c r="D33" s="50" t="s">
        <v>91</v>
      </c>
      <c r="E33" s="50" t="s">
        <v>164</v>
      </c>
      <c r="F33" s="50" t="s">
        <v>165</v>
      </c>
      <c r="G33" s="50" t="s">
        <v>166</v>
      </c>
      <c r="H33" s="50" t="s">
        <v>167</v>
      </c>
    </row>
    <row r="34" spans="1:8" x14ac:dyDescent="0.25">
      <c r="A34" s="58">
        <v>30</v>
      </c>
      <c r="B34" s="52" t="s">
        <v>177</v>
      </c>
      <c r="C34" s="52" t="s">
        <v>47</v>
      </c>
      <c r="D34" s="52" t="s">
        <v>2</v>
      </c>
      <c r="E34" s="52" t="s">
        <v>48</v>
      </c>
      <c r="F34" s="52" t="s">
        <v>49</v>
      </c>
      <c r="G34" s="52" t="s">
        <v>173</v>
      </c>
      <c r="H34" s="53" t="s">
        <v>170</v>
      </c>
    </row>
    <row r="35" spans="1:8" x14ac:dyDescent="0.25">
      <c r="A35" s="51">
        <v>31</v>
      </c>
      <c r="B35" s="52" t="s">
        <v>177</v>
      </c>
      <c r="C35" s="52" t="s">
        <v>50</v>
      </c>
      <c r="D35" s="52" t="s">
        <v>2</v>
      </c>
      <c r="E35" s="52" t="s">
        <v>48</v>
      </c>
      <c r="F35" s="52" t="s">
        <v>51</v>
      </c>
      <c r="G35" s="52" t="s">
        <v>173</v>
      </c>
      <c r="H35" s="53" t="s">
        <v>170</v>
      </c>
    </row>
    <row r="36" spans="1:8" x14ac:dyDescent="0.25">
      <c r="A36" s="51">
        <v>32</v>
      </c>
      <c r="B36" s="52" t="s">
        <v>177</v>
      </c>
      <c r="C36" s="52" t="s">
        <v>52</v>
      </c>
      <c r="D36" s="52" t="s">
        <v>2</v>
      </c>
      <c r="E36" s="52" t="s">
        <v>48</v>
      </c>
      <c r="F36" s="52" t="s">
        <v>53</v>
      </c>
      <c r="G36" s="52" t="s">
        <v>173</v>
      </c>
      <c r="H36" s="53" t="s">
        <v>170</v>
      </c>
    </row>
    <row r="37" spans="1:8" x14ac:dyDescent="0.25">
      <c r="A37" s="51">
        <v>33</v>
      </c>
      <c r="B37" s="52" t="s">
        <v>177</v>
      </c>
      <c r="C37" s="52" t="s">
        <v>198</v>
      </c>
      <c r="D37" s="52"/>
      <c r="G37" s="52" t="s">
        <v>173</v>
      </c>
      <c r="H37" s="53" t="s">
        <v>170</v>
      </c>
    </row>
    <row r="38" spans="1:8" x14ac:dyDescent="0.25">
      <c r="A38" s="51">
        <v>34</v>
      </c>
      <c r="B38" s="52" t="s">
        <v>177</v>
      </c>
      <c r="C38" s="52" t="s">
        <v>54</v>
      </c>
      <c r="D38" s="52" t="s">
        <v>2</v>
      </c>
      <c r="F38" s="52" t="s">
        <v>55</v>
      </c>
      <c r="G38" s="52" t="s">
        <v>173</v>
      </c>
      <c r="H38" s="53" t="s">
        <v>170</v>
      </c>
    </row>
    <row r="39" spans="1:8" x14ac:dyDescent="0.25">
      <c r="A39" s="51">
        <v>35</v>
      </c>
      <c r="B39" s="52" t="s">
        <v>177</v>
      </c>
      <c r="C39" s="52" t="s">
        <v>56</v>
      </c>
      <c r="D39" s="52" t="s">
        <v>2</v>
      </c>
      <c r="F39" s="52" t="s">
        <v>57</v>
      </c>
      <c r="G39" s="52" t="s">
        <v>173</v>
      </c>
      <c r="H39" s="53" t="s">
        <v>170</v>
      </c>
    </row>
    <row r="40" spans="1:8" x14ac:dyDescent="0.25">
      <c r="A40" s="51">
        <v>36</v>
      </c>
      <c r="B40" s="52" t="s">
        <v>177</v>
      </c>
      <c r="C40" s="52" t="s">
        <v>58</v>
      </c>
      <c r="D40" s="52" t="s">
        <v>2</v>
      </c>
      <c r="F40" s="52" t="s">
        <v>59</v>
      </c>
      <c r="G40" s="52" t="s">
        <v>173</v>
      </c>
      <c r="H40" s="53" t="s">
        <v>170</v>
      </c>
    </row>
    <row r="41" spans="1:8" x14ac:dyDescent="0.25">
      <c r="A41" s="51">
        <v>37</v>
      </c>
      <c r="B41" s="52" t="s">
        <v>177</v>
      </c>
      <c r="C41" s="52" t="s">
        <v>178</v>
      </c>
      <c r="D41" s="52" t="s">
        <v>2</v>
      </c>
      <c r="E41" s="52">
        <v>25782</v>
      </c>
      <c r="F41" s="52" t="s">
        <v>3</v>
      </c>
      <c r="G41" s="52" t="s">
        <v>173</v>
      </c>
      <c r="H41" s="53" t="s">
        <v>171</v>
      </c>
    </row>
    <row r="42" spans="1:8" x14ac:dyDescent="0.25">
      <c r="A42" s="51">
        <v>38</v>
      </c>
      <c r="B42" s="52" t="s">
        <v>177</v>
      </c>
      <c r="C42" s="52" t="s">
        <v>179</v>
      </c>
      <c r="D42" s="52" t="s">
        <v>2</v>
      </c>
      <c r="E42" s="52">
        <v>25782</v>
      </c>
      <c r="F42" s="52" t="s">
        <v>4</v>
      </c>
      <c r="G42" s="52" t="s">
        <v>173</v>
      </c>
      <c r="H42" s="53" t="s">
        <v>171</v>
      </c>
    </row>
    <row r="43" spans="1:8" x14ac:dyDescent="0.25">
      <c r="A43" s="51">
        <v>39</v>
      </c>
      <c r="B43" s="52" t="s">
        <v>177</v>
      </c>
      <c r="C43" s="52" t="s">
        <v>180</v>
      </c>
      <c r="D43" s="52" t="s">
        <v>2</v>
      </c>
      <c r="E43" s="52">
        <v>25783</v>
      </c>
      <c r="F43" s="52" t="s">
        <v>5</v>
      </c>
      <c r="G43" s="52" t="s">
        <v>173</v>
      </c>
      <c r="H43" s="53" t="s">
        <v>171</v>
      </c>
    </row>
    <row r="44" spans="1:8" x14ac:dyDescent="0.25">
      <c r="A44" s="51">
        <v>40</v>
      </c>
      <c r="B44" s="52" t="s">
        <v>177</v>
      </c>
      <c r="C44" s="52" t="s">
        <v>181</v>
      </c>
      <c r="D44" s="52" t="s">
        <v>2</v>
      </c>
      <c r="E44" s="52">
        <v>25782</v>
      </c>
      <c r="F44" s="52" t="s">
        <v>6</v>
      </c>
      <c r="G44" s="52" t="s">
        <v>173</v>
      </c>
      <c r="H44" s="53" t="s">
        <v>171</v>
      </c>
    </row>
    <row r="45" spans="1:8" x14ac:dyDescent="0.25">
      <c r="A45" s="51">
        <v>41</v>
      </c>
      <c r="B45" s="52" t="s">
        <v>177</v>
      </c>
      <c r="C45" s="52" t="s">
        <v>182</v>
      </c>
      <c r="D45" s="52" t="s">
        <v>2</v>
      </c>
      <c r="E45" s="52">
        <v>25783</v>
      </c>
      <c r="F45" s="52" t="s">
        <v>7</v>
      </c>
      <c r="G45" s="52" t="s">
        <v>173</v>
      </c>
      <c r="H45" s="53" t="s">
        <v>171</v>
      </c>
    </row>
    <row r="46" spans="1:8" x14ac:dyDescent="0.25">
      <c r="A46" s="51">
        <v>42</v>
      </c>
      <c r="B46" s="52" t="s">
        <v>177</v>
      </c>
      <c r="C46" s="52" t="s">
        <v>183</v>
      </c>
      <c r="D46" s="52" t="s">
        <v>2</v>
      </c>
      <c r="E46" s="52">
        <v>25784</v>
      </c>
      <c r="F46" s="52" t="s">
        <v>8</v>
      </c>
      <c r="G46" s="52" t="s">
        <v>173</v>
      </c>
      <c r="H46" s="53" t="s">
        <v>171</v>
      </c>
    </row>
    <row r="47" spans="1:8" x14ac:dyDescent="0.25">
      <c r="A47" s="51">
        <v>43</v>
      </c>
      <c r="B47" s="31" t="s">
        <v>205</v>
      </c>
      <c r="C47" s="31" t="s">
        <v>206</v>
      </c>
      <c r="D47" t="s">
        <v>9</v>
      </c>
      <c r="F47" t="s">
        <v>60</v>
      </c>
      <c r="G47" s="52" t="s">
        <v>173</v>
      </c>
      <c r="H47" s="53" t="s">
        <v>171</v>
      </c>
    </row>
    <row r="48" spans="1:8" x14ac:dyDescent="0.25">
      <c r="A48" s="51">
        <v>44</v>
      </c>
      <c r="B48" s="31" t="s">
        <v>205</v>
      </c>
      <c r="C48" s="31" t="s">
        <v>207</v>
      </c>
      <c r="D48" t="s">
        <v>9</v>
      </c>
      <c r="F48" t="s">
        <v>61</v>
      </c>
      <c r="G48" s="52" t="s">
        <v>173</v>
      </c>
      <c r="H48" s="53" t="s">
        <v>171</v>
      </c>
    </row>
    <row r="49" spans="1:8" x14ac:dyDescent="0.25">
      <c r="A49" s="51">
        <v>45</v>
      </c>
      <c r="B49" s="31" t="s">
        <v>205</v>
      </c>
      <c r="C49" s="31" t="s">
        <v>208</v>
      </c>
      <c r="D49" t="s">
        <v>9</v>
      </c>
      <c r="F49" t="s">
        <v>62</v>
      </c>
      <c r="G49" s="52" t="s">
        <v>173</v>
      </c>
      <c r="H49" s="53" t="s">
        <v>171</v>
      </c>
    </row>
    <row r="50" spans="1:8" x14ac:dyDescent="0.25">
      <c r="A50" s="51">
        <v>46</v>
      </c>
      <c r="B50" s="31" t="s">
        <v>209</v>
      </c>
      <c r="C50" s="31" t="s">
        <v>210</v>
      </c>
      <c r="D50" t="s">
        <v>2</v>
      </c>
      <c r="F50" t="s">
        <v>63</v>
      </c>
      <c r="G50" s="52" t="s">
        <v>173</v>
      </c>
      <c r="H50" s="53" t="s">
        <v>171</v>
      </c>
    </row>
    <row r="51" spans="1:8" x14ac:dyDescent="0.25">
      <c r="A51" s="54">
        <v>47</v>
      </c>
      <c r="B51" s="38" t="s">
        <v>209</v>
      </c>
      <c r="C51" s="38" t="s">
        <v>211</v>
      </c>
      <c r="D51" s="59" t="s">
        <v>2</v>
      </c>
      <c r="E51" s="55"/>
      <c r="F51" s="59" t="s">
        <v>64</v>
      </c>
      <c r="G51" s="55" t="s">
        <v>173</v>
      </c>
      <c r="H51" s="56" t="s">
        <v>171</v>
      </c>
    </row>
  </sheetData>
  <mergeCells count="2">
    <mergeCell ref="A1:H1"/>
    <mergeCell ref="A32:H32"/>
  </mergeCells>
  <phoneticPr fontId="7" type="noConversion"/>
  <printOptions horizontalCentered="1" gridLines="1"/>
  <pageMargins left="0.7" right="0.7" top="1" bottom="0.75" header="0.3" footer="0.3"/>
  <pageSetup scale="85" fitToHeight="0" orientation="landscape" r:id="rId1"/>
  <headerFooter>
    <oddHeader>&amp;C
ATTACHMENT 1 PART A (Continued)</oddHeader>
  </headerFooter>
  <rowBreaks count="1" manualBreakCount="1">
    <brk id="3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9DEDB1428BBB44A9C0C86C8494E4A1" ma:contentTypeVersion="16" ma:contentTypeDescription="Create a new document." ma:contentTypeScope="" ma:versionID="0eef3af48e33e1c3dff7893841ae1598">
  <xsd:schema xmlns:xsd="http://www.w3.org/2001/XMLSchema" xmlns:xs="http://www.w3.org/2001/XMLSchema" xmlns:p="http://schemas.microsoft.com/office/2006/metadata/properties" xmlns:ns3="30e5fdf0-3ea3-440e-a0f2-a4b638b3761b" xmlns:ns4="8a62fd97-5123-4529-b74d-96d74b5a300e" targetNamespace="http://schemas.microsoft.com/office/2006/metadata/properties" ma:root="true" ma:fieldsID="5aa73e74df244bb7e263f03421a9a5d1" ns3:_="" ns4:_="">
    <xsd:import namespace="30e5fdf0-3ea3-440e-a0f2-a4b638b3761b"/>
    <xsd:import namespace="8a62fd97-5123-4529-b74d-96d74b5a300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5fdf0-3ea3-440e-a0f2-a4b638b37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2fd97-5123-4529-b74d-96d74b5a30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0e5fdf0-3ea3-440e-a0f2-a4b638b376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192A3-1E07-47FB-8B28-6857EA506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5fdf0-3ea3-440e-a0f2-a4b638b3761b"/>
    <ds:schemaRef ds:uri="8a62fd97-5123-4529-b74d-96d74b5a3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E44917-2E47-4201-B18F-093AAF1BFAAA}">
  <ds:schemaRef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30e5fdf0-3ea3-440e-a0f2-a4b638b3761b"/>
    <ds:schemaRef ds:uri="8a62fd97-5123-4529-b74d-96d74b5a300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47AA071-943D-455E-AF71-948DAE95E0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ATT 1 A</vt:lpstr>
      <vt:lpstr>ATT 1 B</vt:lpstr>
      <vt:lpstr>ATT 1 C</vt:lpstr>
      <vt:lpstr>Labor Rates &amp; Materials</vt:lpstr>
      <vt:lpstr>PI Unit-ManMod</vt:lpstr>
      <vt:lpstr>'ATT 1 A'!Print_Area</vt:lpstr>
      <vt:lpstr>'PI Unit-ManMod'!Print_Area</vt:lpstr>
      <vt:lpstr>'ATT 1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David Webb</cp:lastModifiedBy>
  <cp:revision>1</cp:revision>
  <dcterms:created xsi:type="dcterms:W3CDTF">2024-03-04T16:43:33Z</dcterms:created>
  <dcterms:modified xsi:type="dcterms:W3CDTF">2024-05-14T12:49:47Z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0x010100F59DEDB1428BBB44A9C0C86C8494E4A1</vt:lpwstr>
  </property>
</Properties>
</file>