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irfaxwater-my.sharepoint.com/personal/edooley_fairfaxwater_org/Documents/RFP 24-007 - Life and AD&amp;D Insurance/"/>
    </mc:Choice>
  </mc:AlternateContent>
  <xr:revisionPtr revIDLastSave="1" documentId="8_{8D2D511F-39EA-49D1-945A-786D6CD4DF77}" xr6:coauthVersionLast="47" xr6:coauthVersionMax="47" xr10:uidLastSave="{641362EB-204A-4DEF-B4CC-BBC4CE4817C6}"/>
  <bookViews>
    <workbookView xWindow="-120" yWindow="-120" windowWidth="29040" windowHeight="15840" xr2:uid="{81A36D81-30F5-43CC-9CCE-0D7821982AB1}"/>
  </bookViews>
  <sheets>
    <sheet name="Rate &amp; Fee Exhibi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2" l="1"/>
  <c r="D77" i="2" s="1"/>
  <c r="H74" i="2"/>
  <c r="H76" i="2" s="1"/>
  <c r="H77" i="2" s="1"/>
  <c r="G74" i="2"/>
  <c r="G76" i="2" s="1"/>
  <c r="G77" i="2" s="1"/>
  <c r="F74" i="2"/>
  <c r="F76" i="2" s="1"/>
  <c r="F77" i="2" s="1"/>
  <c r="E74" i="2"/>
  <c r="E76" i="2" s="1"/>
  <c r="E77" i="2" s="1"/>
  <c r="D67" i="2"/>
  <c r="D68" i="2" s="1"/>
  <c r="H65" i="2"/>
  <c r="H67" i="2" s="1"/>
  <c r="H68" i="2" s="1"/>
  <c r="G65" i="2"/>
  <c r="G67" i="2" s="1"/>
  <c r="G68" i="2" s="1"/>
  <c r="F65" i="2"/>
  <c r="F67" i="2" s="1"/>
  <c r="F68" i="2" s="1"/>
  <c r="E65" i="2"/>
  <c r="E67" i="2" s="1"/>
  <c r="E68" i="2" s="1"/>
  <c r="D58" i="2"/>
  <c r="H56" i="2"/>
  <c r="H58" i="2" s="1"/>
  <c r="H59" i="2" s="1"/>
  <c r="G56" i="2"/>
  <c r="G58" i="2" s="1"/>
  <c r="G59" i="2" s="1"/>
  <c r="F56" i="2"/>
  <c r="F58" i="2" s="1"/>
  <c r="F59" i="2" s="1"/>
  <c r="E56" i="2"/>
  <c r="E58" i="2" s="1"/>
  <c r="E59" i="2" s="1"/>
  <c r="D59" i="2"/>
  <c r="D49" i="2" l="1"/>
  <c r="D50" i="2" l="1"/>
  <c r="F37" i="2"/>
  <c r="F38" i="2" s="1"/>
  <c r="D37" i="2"/>
  <c r="D38" i="2" s="1"/>
  <c r="D10" i="2"/>
  <c r="H10" i="2" s="1"/>
  <c r="H9" i="2"/>
  <c r="G9" i="2"/>
  <c r="E9" i="2"/>
  <c r="F9" i="2"/>
  <c r="H22" i="2"/>
  <c r="G22" i="2"/>
  <c r="H23" i="2"/>
  <c r="H37" i="2" s="1"/>
  <c r="H38" i="2" s="1"/>
  <c r="G23" i="2"/>
  <c r="G37" i="2" s="1"/>
  <c r="G38" i="2" s="1"/>
  <c r="F23" i="2"/>
  <c r="E23" i="2"/>
  <c r="E37" i="2" s="1"/>
  <c r="E38" i="2" s="1"/>
  <c r="H6" i="2"/>
  <c r="G6" i="2"/>
  <c r="H8" i="2"/>
  <c r="G8" i="2"/>
  <c r="F8" i="2"/>
  <c r="E8" i="2"/>
  <c r="F7" i="2"/>
  <c r="H7" i="2" s="1"/>
  <c r="E7" i="2"/>
  <c r="G7" i="2" s="1"/>
  <c r="D16" i="2" l="1"/>
  <c r="D17" i="2" s="1"/>
  <c r="H16" i="2"/>
  <c r="H17" i="2" s="1"/>
  <c r="E10" i="2"/>
  <c r="F10" i="2"/>
  <c r="G10" i="2"/>
  <c r="G16" i="2" s="1"/>
  <c r="G17" i="2" s="1"/>
  <c r="F44" i="2"/>
  <c r="E44" i="2"/>
  <c r="F22" i="2"/>
  <c r="E22" i="2"/>
  <c r="F6" i="2"/>
  <c r="F16" i="2" s="1"/>
  <c r="F17" i="2" s="1"/>
  <c r="E6" i="2"/>
  <c r="G44" i="2" l="1"/>
  <c r="G49" i="2" s="1"/>
  <c r="G50" i="2" s="1"/>
  <c r="E49" i="2"/>
  <c r="E50" i="2" s="1"/>
  <c r="H44" i="2"/>
  <c r="H49" i="2" s="1"/>
  <c r="H50" i="2" s="1"/>
  <c r="F49" i="2"/>
  <c r="F50" i="2" s="1"/>
  <c r="E16" i="2"/>
  <c r="E17" i="2" s="1"/>
</calcChain>
</file>

<file path=xl/sharedStrings.xml><?xml version="1.0" encoding="utf-8"?>
<sst xmlns="http://schemas.openxmlformats.org/spreadsheetml/2006/main" count="110" uniqueCount="62">
  <si>
    <t>PROPOSED FULLY INSURED BASIC GROUP LIFE AND AD&amp;D RATE CHART</t>
  </si>
  <si>
    <t>Policy Year</t>
  </si>
  <si>
    <t xml:space="preserve">Monthly Cost Per $1,000 of Coverage </t>
  </si>
  <si>
    <t>Group Basic Life Rate Per $1,000 – Fairfax Water Board members</t>
  </si>
  <si>
    <t>Voluntary Supplemental Life Insurance for Actives</t>
  </si>
  <si>
    <t xml:space="preserve">    Under 25</t>
  </si>
  <si>
    <t xml:space="preserve">     25-29</t>
  </si>
  <si>
    <t xml:space="preserve">     30-34</t>
  </si>
  <si>
    <t xml:space="preserve">     35-39</t>
  </si>
  <si>
    <t xml:space="preserve">     40-44</t>
  </si>
  <si>
    <t xml:space="preserve">     45-49</t>
  </si>
  <si>
    <t xml:space="preserve">     50-54</t>
  </si>
  <si>
    <t xml:space="preserve">     55-59</t>
  </si>
  <si>
    <t xml:space="preserve">     60-64</t>
  </si>
  <si>
    <t>Monthly Premium</t>
  </si>
  <si>
    <t>Annual Premium</t>
  </si>
  <si>
    <t xml:space="preserve">         </t>
  </si>
  <si>
    <t xml:space="preserve">Monthly Premium Rates </t>
  </si>
  <si>
    <t>Basic Life and AD&amp;&amp;D Insurance for Actives</t>
  </si>
  <si>
    <t>July 1, 2024 – June 30, 2025</t>
  </si>
  <si>
    <t>July 1, 2025 – June 30, 2026</t>
  </si>
  <si>
    <t>July 1, 2026 – June 30, 2027</t>
  </si>
  <si>
    <t>Covered Basic Life Volume - Fairfax Water Board members</t>
  </si>
  <si>
    <t>Covered AD&amp;D Volume - Active employees</t>
  </si>
  <si>
    <t>Group AD&amp;D Rate Per $1,000 – Active employees</t>
  </si>
  <si>
    <t>PROPOSED FULLY INSURED VOLUNTARY SUPPLEMENTAL GROUP LIFE RATE CHART</t>
  </si>
  <si>
    <t>Self-Funded Long-Term Disability Advice-to-Pay Administration</t>
  </si>
  <si>
    <t>PROPOSED SELF-FUNDED LONG-TERM DISABILITY ADVICE-TO-PAY ADMINISTRATION</t>
  </si>
  <si>
    <t>Employee Life Volume</t>
  </si>
  <si>
    <t>Dependent Life Volume (Number of Family Units)*</t>
  </si>
  <si>
    <t>*Covers all eligible spouses and children</t>
  </si>
  <si>
    <t>Employee Count*</t>
  </si>
  <si>
    <t>* Includes employees hired on or before 2/1/2021</t>
  </si>
  <si>
    <t>Cost for Employee Supplemental Life by Age Band (Rate Per $1,000)</t>
  </si>
  <si>
    <t>Cost for Dependent Life Coverage (Rate Per Family Unit)</t>
  </si>
  <si>
    <t xml:space="preserve">     65-69</t>
  </si>
  <si>
    <t xml:space="preserve">     70+</t>
  </si>
  <si>
    <t>Covered Basic Life Volume - Active employees (Includes Disableds)</t>
  </si>
  <si>
    <t>July 1, 2027 – June 30, 2028</t>
  </si>
  <si>
    <t>July 1, 2028 – June 30, 2029</t>
  </si>
  <si>
    <t>Covered Basic Life Volume - Retirees (&gt;=7.1.2019)</t>
  </si>
  <si>
    <t>Covered Supplemental Life Volume - Retirees (&lt;7.1.2009)</t>
  </si>
  <si>
    <t>Volume</t>
  </si>
  <si>
    <t>Group Basic Life Rate Per $1,000 – Active employees (Includes Disableds)</t>
  </si>
  <si>
    <t>Group Basic Life Rate Per $1,000 – Retirees (&gt;=7.1.2019)</t>
  </si>
  <si>
    <t>Group Supp. Life Rate Per $1,000 – Retirees (&lt;7.1.2009)</t>
  </si>
  <si>
    <t xml:space="preserve">Base administration fee per employee per month (PEPM) to provide expert claim advice (claim review and duration guidelines) </t>
  </si>
  <si>
    <t>Monthly Cost (base administration fee only)</t>
  </si>
  <si>
    <t>Annual Cost (base administration fee only)</t>
  </si>
  <si>
    <t>Optional fee #1</t>
  </si>
  <si>
    <t>Optional fee #2</t>
  </si>
  <si>
    <t>Optional fee #3</t>
  </si>
  <si>
    <t>Fully-Insured Long-Term Disability Insurance Program</t>
  </si>
  <si>
    <t>LTD rate per $100</t>
  </si>
  <si>
    <r>
      <t>PROPOSED FULLY INSURED LONG-TERM DISABILITY INSURANCE PROGRAM (</t>
    </r>
    <r>
      <rPr>
        <b/>
        <sz val="12"/>
        <color rgb="FFFF0000"/>
        <rFont val="Times New Roman"/>
        <family val="1"/>
      </rPr>
      <t>36 Month Waiting Period</t>
    </r>
    <r>
      <rPr>
        <b/>
        <sz val="12"/>
        <color theme="1"/>
        <rFont val="Times New Roman"/>
        <family val="1"/>
      </rPr>
      <t>)</t>
    </r>
  </si>
  <si>
    <r>
      <t>PROPOSED FULLY INSURED LONG-TERM DISABILITY INSURANCE PROGRAM (</t>
    </r>
    <r>
      <rPr>
        <b/>
        <sz val="12"/>
        <color rgb="FFFF0000"/>
        <rFont val="Times New Roman"/>
        <family val="1"/>
      </rPr>
      <t>24 Month Waiting Period</t>
    </r>
    <r>
      <rPr>
        <b/>
        <sz val="12"/>
        <color theme="1"/>
        <rFont val="Times New Roman"/>
        <family val="1"/>
      </rPr>
      <t>)</t>
    </r>
  </si>
  <si>
    <r>
      <t>PROPOSED FULLY INSURED LONG-TERM DISABILITY INSURANCE PROGRAM (</t>
    </r>
    <r>
      <rPr>
        <b/>
        <sz val="12"/>
        <color rgb="FFFF0000"/>
        <rFont val="Times New Roman"/>
        <family val="1"/>
      </rPr>
      <t>12 Month Waiting Period</t>
    </r>
    <r>
      <rPr>
        <b/>
        <sz val="12"/>
        <color theme="1"/>
        <rFont val="Times New Roman"/>
        <family val="1"/>
      </rPr>
      <t>)</t>
    </r>
  </si>
  <si>
    <t>Monthly Payroll Covered Volume*</t>
  </si>
  <si>
    <t>* Reflected total monthly payroll for those employees hired on or before 2/1/2021</t>
  </si>
  <si>
    <t>* Reflected total monthly payroll for those employees hired on or before 2/1/2022</t>
  </si>
  <si>
    <t>* Reflected total monthly payroll for those employees hired on or before 2/1/2023</t>
  </si>
  <si>
    <t>ATTACHMENT I – RATE AND FEE EXHIBITS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</si>
</sst>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.00"/>
    <numFmt numFmtId="165" formatCode="&quot;$&quot;#,##0"/>
    <numFmt numFmtId="166" formatCode="&quot;$&quot;#,##0.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b/>
      <sz val="10"/>
      <name val="Times New Roman"/>
      <family val="1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6" fontId="5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5" fillId="4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38" fontId="5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65" fontId="5" fillId="0" borderId="5" xfId="0" applyNumberFormat="1" applyFont="1" applyBorder="1" applyAlignment="1">
      <alignment vertical="center"/>
    </xf>
    <xf numFmtId="165" fontId="5" fillId="0" borderId="3" xfId="0" applyNumberFormat="1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164" fontId="10" fillId="0" borderId="3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66" fontId="10" fillId="3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10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2B21E-1FA1-46A0-89AC-4FCBA0212CBB}">
  <dimension ref="A1:H78"/>
  <sheetViews>
    <sheetView tabSelected="1" zoomScale="75" zoomScaleNormal="75" workbookViewId="0">
      <selection activeCell="B12" sqref="B12"/>
    </sheetView>
  </sheetViews>
  <sheetFormatPr defaultRowHeight="15" x14ac:dyDescent="0.25"/>
  <cols>
    <col min="2" max="2" width="68" customWidth="1"/>
    <col min="3" max="3" width="13.7109375" customWidth="1"/>
    <col min="4" max="8" width="16.7109375" customWidth="1"/>
  </cols>
  <sheetData>
    <row r="1" spans="1:8" ht="20.25" x14ac:dyDescent="0.25">
      <c r="A1" s="12" t="s">
        <v>61</v>
      </c>
    </row>
    <row r="3" spans="1:8" ht="16.5" thickBot="1" x14ac:dyDescent="0.3">
      <c r="A3" s="3" t="s">
        <v>0</v>
      </c>
    </row>
    <row r="4" spans="1:8" ht="15.75" thickBot="1" x14ac:dyDescent="0.3">
      <c r="A4" s="4"/>
      <c r="B4" s="6" t="s">
        <v>18</v>
      </c>
      <c r="C4" s="17"/>
      <c r="D4" s="34" t="s">
        <v>1</v>
      </c>
      <c r="E4" s="34"/>
      <c r="F4" s="34"/>
      <c r="G4" s="34"/>
      <c r="H4" s="34"/>
    </row>
    <row r="5" spans="1:8" ht="26.25" thickBot="1" x14ac:dyDescent="0.3">
      <c r="A5" s="4"/>
      <c r="B5" s="7" t="s">
        <v>2</v>
      </c>
      <c r="C5" s="27"/>
      <c r="D5" s="28" t="s">
        <v>19</v>
      </c>
      <c r="E5" s="28" t="s">
        <v>20</v>
      </c>
      <c r="F5" s="28" t="s">
        <v>21</v>
      </c>
      <c r="G5" s="28" t="s">
        <v>38</v>
      </c>
      <c r="H5" s="28" t="s">
        <v>39</v>
      </c>
    </row>
    <row r="6" spans="1:8" ht="15.75" thickBot="1" x14ac:dyDescent="0.3">
      <c r="A6" s="4"/>
      <c r="B6" s="8" t="s">
        <v>37</v>
      </c>
      <c r="C6" s="18"/>
      <c r="D6" s="1">
        <v>84361000</v>
      </c>
      <c r="E6" s="1">
        <f>D6</f>
        <v>84361000</v>
      </c>
      <c r="F6" s="1">
        <f>D6</f>
        <v>84361000</v>
      </c>
      <c r="G6" s="1">
        <f>D6</f>
        <v>84361000</v>
      </c>
      <c r="H6" s="1">
        <f>D6</f>
        <v>84361000</v>
      </c>
    </row>
    <row r="7" spans="1:8" ht="15.75" thickBot="1" x14ac:dyDescent="0.3">
      <c r="A7" s="4"/>
      <c r="B7" s="8" t="s">
        <v>22</v>
      </c>
      <c r="C7" s="18"/>
      <c r="D7" s="1">
        <v>125000</v>
      </c>
      <c r="E7" s="1">
        <f>D7</f>
        <v>125000</v>
      </c>
      <c r="F7" s="1">
        <f>D7</f>
        <v>125000</v>
      </c>
      <c r="G7" s="1">
        <f>E7</f>
        <v>125000</v>
      </c>
      <c r="H7" s="1">
        <f>F7</f>
        <v>125000</v>
      </c>
    </row>
    <row r="8" spans="1:8" ht="15.75" thickBot="1" x14ac:dyDescent="0.3">
      <c r="A8" s="4"/>
      <c r="B8" s="8" t="s">
        <v>40</v>
      </c>
      <c r="C8" s="18"/>
      <c r="D8" s="1">
        <v>1975000</v>
      </c>
      <c r="E8" s="1">
        <f>D8</f>
        <v>1975000</v>
      </c>
      <c r="F8" s="1">
        <f>D8</f>
        <v>1975000</v>
      </c>
      <c r="G8" s="1">
        <f>D8</f>
        <v>1975000</v>
      </c>
      <c r="H8" s="1">
        <f>D8</f>
        <v>1975000</v>
      </c>
    </row>
    <row r="9" spans="1:8" ht="15.75" thickBot="1" x14ac:dyDescent="0.3">
      <c r="A9" s="4"/>
      <c r="B9" s="8" t="s">
        <v>41</v>
      </c>
      <c r="C9" s="18"/>
      <c r="D9" s="1">
        <v>5203500</v>
      </c>
      <c r="E9" s="1">
        <f>D9</f>
        <v>5203500</v>
      </c>
      <c r="F9" s="1">
        <f>D9</f>
        <v>5203500</v>
      </c>
      <c r="G9" s="1">
        <f>D9</f>
        <v>5203500</v>
      </c>
      <c r="H9" s="1">
        <f>D9</f>
        <v>5203500</v>
      </c>
    </row>
    <row r="10" spans="1:8" ht="15.75" thickBot="1" x14ac:dyDescent="0.3">
      <c r="A10" s="4"/>
      <c r="B10" s="8" t="s">
        <v>23</v>
      </c>
      <c r="C10" s="18"/>
      <c r="D10" s="1">
        <f>D6-258000</f>
        <v>84103000</v>
      </c>
      <c r="E10" s="1">
        <f>D10</f>
        <v>84103000</v>
      </c>
      <c r="F10" s="1">
        <f>D10</f>
        <v>84103000</v>
      </c>
      <c r="G10" s="1">
        <f>D10</f>
        <v>84103000</v>
      </c>
      <c r="H10" s="1">
        <f>D10</f>
        <v>84103000</v>
      </c>
    </row>
    <row r="11" spans="1:8" ht="15" customHeight="1" thickBot="1" x14ac:dyDescent="0.3">
      <c r="A11" s="4"/>
      <c r="B11" s="8" t="s">
        <v>43</v>
      </c>
      <c r="C11" s="18"/>
      <c r="D11" s="30"/>
      <c r="E11" s="30"/>
      <c r="F11" s="30"/>
      <c r="G11" s="30"/>
      <c r="H11" s="30"/>
    </row>
    <row r="12" spans="1:8" ht="15" customHeight="1" thickBot="1" x14ac:dyDescent="0.3">
      <c r="A12" s="4"/>
      <c r="B12" s="8" t="s">
        <v>3</v>
      </c>
      <c r="C12" s="18"/>
      <c r="D12" s="30"/>
      <c r="E12" s="30"/>
      <c r="F12" s="30"/>
      <c r="G12" s="30"/>
      <c r="H12" s="30"/>
    </row>
    <row r="13" spans="1:8" ht="15" customHeight="1" thickBot="1" x14ac:dyDescent="0.3">
      <c r="A13" s="4"/>
      <c r="B13" s="8" t="s">
        <v>44</v>
      </c>
      <c r="C13" s="18"/>
      <c r="D13" s="30"/>
      <c r="E13" s="30"/>
      <c r="F13" s="30"/>
      <c r="G13" s="30"/>
      <c r="H13" s="30"/>
    </row>
    <row r="14" spans="1:8" ht="15" customHeight="1" thickBot="1" x14ac:dyDescent="0.3">
      <c r="A14" s="4"/>
      <c r="B14" s="8" t="s">
        <v>45</v>
      </c>
      <c r="C14" s="18"/>
      <c r="D14" s="30"/>
      <c r="E14" s="30"/>
      <c r="F14" s="30"/>
      <c r="G14" s="30"/>
      <c r="H14" s="30"/>
    </row>
    <row r="15" spans="1:8" ht="15" customHeight="1" thickBot="1" x14ac:dyDescent="0.3">
      <c r="A15" s="4"/>
      <c r="B15" s="8" t="s">
        <v>24</v>
      </c>
      <c r="C15" s="18"/>
      <c r="D15" s="30"/>
      <c r="E15" s="30"/>
      <c r="F15" s="30"/>
      <c r="G15" s="30"/>
      <c r="H15" s="30"/>
    </row>
    <row r="16" spans="1:8" ht="15" customHeight="1" thickBot="1" x14ac:dyDescent="0.3">
      <c r="A16" s="4"/>
      <c r="B16" s="8" t="s">
        <v>14</v>
      </c>
      <c r="C16" s="18"/>
      <c r="D16" s="25">
        <f>SUMPRODUCT(D6:D10,D11:D15)/1000</f>
        <v>0</v>
      </c>
      <c r="E16" s="25">
        <f t="shared" ref="E16:H16" si="0">SUMPRODUCT(E6:E10,E11:E15)/1000</f>
        <v>0</v>
      </c>
      <c r="F16" s="25">
        <f t="shared" si="0"/>
        <v>0</v>
      </c>
      <c r="G16" s="25">
        <f t="shared" si="0"/>
        <v>0</v>
      </c>
      <c r="H16" s="25">
        <f t="shared" si="0"/>
        <v>0</v>
      </c>
    </row>
    <row r="17" spans="1:8" ht="15" customHeight="1" thickBot="1" x14ac:dyDescent="0.3">
      <c r="A17" s="4"/>
      <c r="B17" s="8" t="s">
        <v>15</v>
      </c>
      <c r="C17" s="18"/>
      <c r="D17" s="26">
        <f>D16*12</f>
        <v>0</v>
      </c>
      <c r="E17" s="26">
        <f t="shared" ref="E17:H17" si="1">E16*12</f>
        <v>0</v>
      </c>
      <c r="F17" s="26">
        <f t="shared" si="1"/>
        <v>0</v>
      </c>
      <c r="G17" s="26">
        <f t="shared" si="1"/>
        <v>0</v>
      </c>
      <c r="H17" s="26">
        <f t="shared" si="1"/>
        <v>0</v>
      </c>
    </row>
    <row r="18" spans="1:8" ht="15.75" x14ac:dyDescent="0.25">
      <c r="A18" s="3"/>
    </row>
    <row r="19" spans="1:8" ht="16.5" thickBot="1" x14ac:dyDescent="0.3">
      <c r="A19" s="3" t="s">
        <v>25</v>
      </c>
    </row>
    <row r="20" spans="1:8" ht="15" customHeight="1" thickBot="1" x14ac:dyDescent="0.3">
      <c r="A20" s="4"/>
      <c r="B20" s="9" t="s">
        <v>4</v>
      </c>
      <c r="C20" s="17"/>
      <c r="D20" s="34" t="s">
        <v>1</v>
      </c>
      <c r="E20" s="34"/>
      <c r="F20" s="34"/>
      <c r="G20" s="34"/>
      <c r="H20" s="34"/>
    </row>
    <row r="21" spans="1:8" ht="26.25" thickBot="1" x14ac:dyDescent="0.3">
      <c r="A21" s="4"/>
      <c r="B21" s="7" t="s">
        <v>2</v>
      </c>
      <c r="C21" s="27"/>
      <c r="D21" s="28" t="s">
        <v>19</v>
      </c>
      <c r="E21" s="28" t="s">
        <v>20</v>
      </c>
      <c r="F21" s="28" t="s">
        <v>21</v>
      </c>
      <c r="G21" s="28" t="s">
        <v>38</v>
      </c>
      <c r="H21" s="28" t="s">
        <v>39</v>
      </c>
    </row>
    <row r="22" spans="1:8" ht="15.75" thickBot="1" x14ac:dyDescent="0.3">
      <c r="A22" s="4"/>
      <c r="B22" s="8" t="s">
        <v>28</v>
      </c>
      <c r="C22" s="18"/>
      <c r="D22" s="1">
        <v>35752000</v>
      </c>
      <c r="E22" s="1">
        <f>D22</f>
        <v>35752000</v>
      </c>
      <c r="F22" s="1">
        <f>D22</f>
        <v>35752000</v>
      </c>
      <c r="G22" s="1">
        <f>D22</f>
        <v>35752000</v>
      </c>
      <c r="H22" s="1">
        <f>D22</f>
        <v>35752000</v>
      </c>
    </row>
    <row r="23" spans="1:8" ht="15.75" thickBot="1" x14ac:dyDescent="0.3">
      <c r="A23" s="4"/>
      <c r="B23" s="8" t="s">
        <v>29</v>
      </c>
      <c r="C23" s="18"/>
      <c r="D23" s="15">
        <v>84</v>
      </c>
      <c r="E23" s="15">
        <f>D23</f>
        <v>84</v>
      </c>
      <c r="F23" s="15">
        <f>D23</f>
        <v>84</v>
      </c>
      <c r="G23" s="15">
        <f>D23</f>
        <v>84</v>
      </c>
      <c r="H23" s="15">
        <f>D23</f>
        <v>84</v>
      </c>
    </row>
    <row r="24" spans="1:8" x14ac:dyDescent="0.25">
      <c r="A24" s="4"/>
      <c r="B24" s="10" t="s">
        <v>33</v>
      </c>
      <c r="C24" s="22" t="s">
        <v>42</v>
      </c>
      <c r="D24" s="13"/>
      <c r="E24" s="13"/>
      <c r="F24" s="14"/>
      <c r="G24" s="14"/>
      <c r="H24" s="14"/>
    </row>
    <row r="25" spans="1:8" ht="15.75" thickBot="1" x14ac:dyDescent="0.3">
      <c r="A25" s="4"/>
      <c r="B25" s="10" t="s">
        <v>5</v>
      </c>
      <c r="C25" s="20">
        <v>55000</v>
      </c>
      <c r="D25" s="30"/>
      <c r="E25" s="30"/>
      <c r="F25" s="30"/>
      <c r="G25" s="30"/>
      <c r="H25" s="30"/>
    </row>
    <row r="26" spans="1:8" ht="15.75" thickBot="1" x14ac:dyDescent="0.3">
      <c r="A26" s="4"/>
      <c r="B26" s="10" t="s">
        <v>6</v>
      </c>
      <c r="C26" s="20">
        <v>0</v>
      </c>
      <c r="D26" s="30"/>
      <c r="E26" s="30"/>
      <c r="F26" s="30"/>
      <c r="G26" s="30"/>
      <c r="H26" s="30"/>
    </row>
    <row r="27" spans="1:8" ht="15.75" thickBot="1" x14ac:dyDescent="0.3">
      <c r="A27" s="4"/>
      <c r="B27" s="10" t="s">
        <v>7</v>
      </c>
      <c r="C27" s="20">
        <v>1250000</v>
      </c>
      <c r="D27" s="30"/>
      <c r="E27" s="30"/>
      <c r="F27" s="30"/>
      <c r="G27" s="30"/>
      <c r="H27" s="30"/>
    </row>
    <row r="28" spans="1:8" ht="15.75" thickBot="1" x14ac:dyDescent="0.3">
      <c r="A28" s="4"/>
      <c r="B28" s="10" t="s">
        <v>8</v>
      </c>
      <c r="C28" s="20">
        <v>4162000</v>
      </c>
      <c r="D28" s="30"/>
      <c r="E28" s="30"/>
      <c r="F28" s="30"/>
      <c r="G28" s="30"/>
      <c r="H28" s="30"/>
    </row>
    <row r="29" spans="1:8" ht="15.75" thickBot="1" x14ac:dyDescent="0.3">
      <c r="A29" s="4"/>
      <c r="B29" s="10" t="s">
        <v>9</v>
      </c>
      <c r="C29" s="20">
        <v>5929000</v>
      </c>
      <c r="D29" s="30"/>
      <c r="E29" s="30"/>
      <c r="F29" s="30"/>
      <c r="G29" s="30"/>
      <c r="H29" s="30"/>
    </row>
    <row r="30" spans="1:8" ht="15.75" thickBot="1" x14ac:dyDescent="0.3">
      <c r="A30" s="4"/>
      <c r="B30" s="10" t="s">
        <v>10</v>
      </c>
      <c r="C30" s="20">
        <v>6418000</v>
      </c>
      <c r="D30" s="30"/>
      <c r="E30" s="30"/>
      <c r="F30" s="30"/>
      <c r="G30" s="30"/>
      <c r="H30" s="30"/>
    </row>
    <row r="31" spans="1:8" ht="15.75" thickBot="1" x14ac:dyDescent="0.3">
      <c r="A31" s="4"/>
      <c r="B31" s="10" t="s">
        <v>11</v>
      </c>
      <c r="C31" s="20">
        <v>7932000</v>
      </c>
      <c r="D31" s="30"/>
      <c r="E31" s="30"/>
      <c r="F31" s="30"/>
      <c r="G31" s="30"/>
      <c r="H31" s="30"/>
    </row>
    <row r="32" spans="1:8" ht="15.75" thickBot="1" x14ac:dyDescent="0.3">
      <c r="A32" s="4"/>
      <c r="B32" s="10" t="s">
        <v>12</v>
      </c>
      <c r="C32" s="20">
        <v>5186000</v>
      </c>
      <c r="D32" s="30"/>
      <c r="E32" s="30"/>
      <c r="F32" s="30"/>
      <c r="G32" s="30"/>
      <c r="H32" s="30"/>
    </row>
    <row r="33" spans="1:8" ht="15.75" thickBot="1" x14ac:dyDescent="0.3">
      <c r="A33" s="4"/>
      <c r="B33" s="10" t="s">
        <v>13</v>
      </c>
      <c r="C33" s="20">
        <v>3183000</v>
      </c>
      <c r="D33" s="30"/>
      <c r="E33" s="30"/>
      <c r="F33" s="30"/>
      <c r="G33" s="30"/>
      <c r="H33" s="30"/>
    </row>
    <row r="34" spans="1:8" ht="15.75" thickBot="1" x14ac:dyDescent="0.3">
      <c r="A34" s="4"/>
      <c r="B34" s="10" t="s">
        <v>35</v>
      </c>
      <c r="C34" s="20">
        <v>913000</v>
      </c>
      <c r="D34" s="30"/>
      <c r="E34" s="30"/>
      <c r="F34" s="30"/>
      <c r="G34" s="30"/>
      <c r="H34" s="30"/>
    </row>
    <row r="35" spans="1:8" ht="15.75" thickBot="1" x14ac:dyDescent="0.3">
      <c r="A35" s="4"/>
      <c r="B35" s="8" t="s">
        <v>36</v>
      </c>
      <c r="C35" s="21">
        <v>724000</v>
      </c>
      <c r="D35" s="30"/>
      <c r="E35" s="30"/>
      <c r="F35" s="30"/>
      <c r="G35" s="30"/>
      <c r="H35" s="30"/>
    </row>
    <row r="36" spans="1:8" ht="15.75" thickBot="1" x14ac:dyDescent="0.3">
      <c r="A36" s="4"/>
      <c r="B36" s="8" t="s">
        <v>34</v>
      </c>
      <c r="C36" s="18"/>
      <c r="D36" s="30"/>
      <c r="E36" s="30"/>
      <c r="F36" s="30"/>
      <c r="G36" s="30"/>
      <c r="H36" s="30"/>
    </row>
    <row r="37" spans="1:8" ht="15.75" thickBot="1" x14ac:dyDescent="0.3">
      <c r="A37" s="4"/>
      <c r="B37" s="8" t="s">
        <v>14</v>
      </c>
      <c r="C37" s="18"/>
      <c r="D37" s="25">
        <f>SUMPRODUCT($C$25:$C$35,D25:D35)/1000+D23*D36</f>
        <v>0</v>
      </c>
      <c r="E37" s="25">
        <f t="shared" ref="E37:H37" si="2">SUMPRODUCT($C$25:$C$35,E25:E35)/1000+E23*E36</f>
        <v>0</v>
      </c>
      <c r="F37" s="25">
        <f t="shared" si="2"/>
        <v>0</v>
      </c>
      <c r="G37" s="25">
        <f t="shared" si="2"/>
        <v>0</v>
      </c>
      <c r="H37" s="25">
        <f t="shared" si="2"/>
        <v>0</v>
      </c>
    </row>
    <row r="38" spans="1:8" ht="15.75" thickBot="1" x14ac:dyDescent="0.3">
      <c r="A38" s="4"/>
      <c r="B38" s="8" t="s">
        <v>15</v>
      </c>
      <c r="C38" s="18"/>
      <c r="D38" s="26">
        <f>D37*12</f>
        <v>0</v>
      </c>
      <c r="E38" s="26">
        <f t="shared" ref="E38:H38" si="3">E37*12</f>
        <v>0</v>
      </c>
      <c r="F38" s="26">
        <f t="shared" si="3"/>
        <v>0</v>
      </c>
      <c r="G38" s="26">
        <f t="shared" si="3"/>
        <v>0</v>
      </c>
      <c r="H38" s="26">
        <f t="shared" si="3"/>
        <v>0</v>
      </c>
    </row>
    <row r="39" spans="1:8" x14ac:dyDescent="0.25">
      <c r="A39" s="4"/>
      <c r="B39" s="2" t="s">
        <v>30</v>
      </c>
      <c r="C39" s="2"/>
    </row>
    <row r="40" spans="1:8" ht="15.75" x14ac:dyDescent="0.25">
      <c r="A40" s="5" t="s">
        <v>16</v>
      </c>
    </row>
    <row r="41" spans="1:8" ht="16.5" thickBot="1" x14ac:dyDescent="0.3">
      <c r="A41" s="3" t="s">
        <v>27</v>
      </c>
    </row>
    <row r="42" spans="1:8" ht="15.75" thickBot="1" x14ac:dyDescent="0.3">
      <c r="A42" s="4"/>
      <c r="B42" s="9" t="s">
        <v>26</v>
      </c>
      <c r="C42" s="17"/>
      <c r="D42" s="34" t="s">
        <v>1</v>
      </c>
      <c r="E42" s="34"/>
      <c r="F42" s="34"/>
      <c r="G42" s="34"/>
      <c r="H42" s="34"/>
    </row>
    <row r="43" spans="1:8" ht="26.25" thickBot="1" x14ac:dyDescent="0.3">
      <c r="A43" s="4"/>
      <c r="B43" s="7" t="s">
        <v>17</v>
      </c>
      <c r="C43" s="27"/>
      <c r="D43" s="28" t="s">
        <v>19</v>
      </c>
      <c r="E43" s="28" t="s">
        <v>20</v>
      </c>
      <c r="F43" s="28" t="s">
        <v>21</v>
      </c>
      <c r="G43" s="28" t="s">
        <v>38</v>
      </c>
      <c r="H43" s="28" t="s">
        <v>39</v>
      </c>
    </row>
    <row r="44" spans="1:8" ht="15.75" thickBot="1" x14ac:dyDescent="0.3">
      <c r="A44" s="4"/>
      <c r="B44" s="11" t="s">
        <v>31</v>
      </c>
      <c r="C44" s="19"/>
      <c r="D44" s="16">
        <v>323</v>
      </c>
      <c r="E44" s="16">
        <f>D44</f>
        <v>323</v>
      </c>
      <c r="F44" s="16">
        <f>D44</f>
        <v>323</v>
      </c>
      <c r="G44" s="16">
        <f>E44</f>
        <v>323</v>
      </c>
      <c r="H44" s="16">
        <f>F44</f>
        <v>323</v>
      </c>
    </row>
    <row r="45" spans="1:8" ht="26.25" thickBot="1" x14ac:dyDescent="0.3">
      <c r="A45" s="4"/>
      <c r="B45" s="29" t="s">
        <v>46</v>
      </c>
      <c r="C45" s="19"/>
      <c r="D45" s="30"/>
      <c r="E45" s="30"/>
      <c r="F45" s="30"/>
      <c r="G45" s="30"/>
      <c r="H45" s="30"/>
    </row>
    <row r="46" spans="1:8" ht="15.75" thickBot="1" x14ac:dyDescent="0.3">
      <c r="A46" s="4"/>
      <c r="B46" s="11" t="s">
        <v>49</v>
      </c>
      <c r="C46" s="19"/>
      <c r="D46" s="30"/>
      <c r="E46" s="30"/>
      <c r="F46" s="30"/>
      <c r="G46" s="30"/>
      <c r="H46" s="30"/>
    </row>
    <row r="47" spans="1:8" ht="15.75" thickBot="1" x14ac:dyDescent="0.3">
      <c r="A47" s="4"/>
      <c r="B47" s="11" t="s">
        <v>50</v>
      </c>
      <c r="C47" s="19"/>
      <c r="D47" s="30"/>
      <c r="E47" s="30"/>
      <c r="F47" s="30"/>
      <c r="G47" s="30"/>
      <c r="H47" s="30"/>
    </row>
    <row r="48" spans="1:8" ht="15.75" thickBot="1" x14ac:dyDescent="0.3">
      <c r="A48" s="4"/>
      <c r="B48" s="11" t="s">
        <v>51</v>
      </c>
      <c r="C48" s="19"/>
      <c r="D48" s="30"/>
      <c r="E48" s="30"/>
      <c r="F48" s="30"/>
      <c r="G48" s="30"/>
      <c r="H48" s="30"/>
    </row>
    <row r="49" spans="1:8" ht="15.75" thickBot="1" x14ac:dyDescent="0.3">
      <c r="A49" s="4"/>
      <c r="B49" s="11" t="s">
        <v>47</v>
      </c>
      <c r="C49" s="19"/>
      <c r="D49" s="23">
        <f>D44*D45</f>
        <v>0</v>
      </c>
      <c r="E49" s="23">
        <f>E44*E45</f>
        <v>0</v>
      </c>
      <c r="F49" s="23">
        <f>F44*F45</f>
        <v>0</v>
      </c>
      <c r="G49" s="23">
        <f>G44*G45</f>
        <v>0</v>
      </c>
      <c r="H49" s="23">
        <f>H44*H45</f>
        <v>0</v>
      </c>
    </row>
    <row r="50" spans="1:8" ht="15.75" thickBot="1" x14ac:dyDescent="0.3">
      <c r="A50" s="4"/>
      <c r="B50" s="11" t="s">
        <v>48</v>
      </c>
      <c r="C50" s="19"/>
      <c r="D50" s="24">
        <f>D49*12</f>
        <v>0</v>
      </c>
      <c r="E50" s="24">
        <f t="shared" ref="E50:H50" si="4">E49*12</f>
        <v>0</v>
      </c>
      <c r="F50" s="24">
        <f t="shared" si="4"/>
        <v>0</v>
      </c>
      <c r="G50" s="24">
        <f t="shared" si="4"/>
        <v>0</v>
      </c>
      <c r="H50" s="24">
        <f t="shared" si="4"/>
        <v>0</v>
      </c>
    </row>
    <row r="51" spans="1:8" x14ac:dyDescent="0.25">
      <c r="B51" s="2" t="s">
        <v>32</v>
      </c>
      <c r="C51" s="2"/>
    </row>
    <row r="53" spans="1:8" ht="16.5" thickBot="1" x14ac:dyDescent="0.3">
      <c r="A53" s="3" t="s">
        <v>54</v>
      </c>
    </row>
    <row r="54" spans="1:8" ht="15.75" thickBot="1" x14ac:dyDescent="0.3">
      <c r="B54" s="9" t="s">
        <v>52</v>
      </c>
      <c r="C54" s="17"/>
      <c r="D54" s="34" t="s">
        <v>1</v>
      </c>
      <c r="E54" s="34"/>
      <c r="F54" s="34"/>
      <c r="G54" s="34"/>
      <c r="H54" s="34"/>
    </row>
    <row r="55" spans="1:8" ht="26.25" thickBot="1" x14ac:dyDescent="0.3">
      <c r="B55" s="7" t="s">
        <v>17</v>
      </c>
      <c r="C55" s="27"/>
      <c r="D55" s="28" t="s">
        <v>19</v>
      </c>
      <c r="E55" s="28" t="s">
        <v>20</v>
      </c>
      <c r="F55" s="28" t="s">
        <v>21</v>
      </c>
      <c r="G55" s="28" t="s">
        <v>38</v>
      </c>
      <c r="H55" s="28" t="s">
        <v>39</v>
      </c>
    </row>
    <row r="56" spans="1:8" ht="15.75" thickBot="1" x14ac:dyDescent="0.3">
      <c r="B56" s="11" t="s">
        <v>57</v>
      </c>
      <c r="C56" s="19"/>
      <c r="D56" s="24">
        <v>2818000</v>
      </c>
      <c r="E56" s="24">
        <f>D56</f>
        <v>2818000</v>
      </c>
      <c r="F56" s="24">
        <f>D56</f>
        <v>2818000</v>
      </c>
      <c r="G56" s="24">
        <f>D56</f>
        <v>2818000</v>
      </c>
      <c r="H56" s="24">
        <f>D56</f>
        <v>2818000</v>
      </c>
    </row>
    <row r="57" spans="1:8" ht="15.75" thickBot="1" x14ac:dyDescent="0.3">
      <c r="B57" s="29" t="s">
        <v>53</v>
      </c>
      <c r="C57" s="19"/>
      <c r="D57" s="30"/>
      <c r="E57" s="30"/>
      <c r="F57" s="30"/>
      <c r="G57" s="30"/>
      <c r="H57" s="30"/>
    </row>
    <row r="58" spans="1:8" ht="15.75" thickBot="1" x14ac:dyDescent="0.3">
      <c r="B58" s="8" t="s">
        <v>14</v>
      </c>
      <c r="C58" s="19"/>
      <c r="D58" s="23">
        <f>D56/100*D57</f>
        <v>0</v>
      </c>
      <c r="E58" s="23">
        <f t="shared" ref="E58:H58" si="5">E56/100*E57</f>
        <v>0</v>
      </c>
      <c r="F58" s="23">
        <f t="shared" si="5"/>
        <v>0</v>
      </c>
      <c r="G58" s="23">
        <f t="shared" si="5"/>
        <v>0</v>
      </c>
      <c r="H58" s="23">
        <f t="shared" si="5"/>
        <v>0</v>
      </c>
    </row>
    <row r="59" spans="1:8" ht="15.75" thickBot="1" x14ac:dyDescent="0.3">
      <c r="B59" s="8" t="s">
        <v>15</v>
      </c>
      <c r="C59" s="19"/>
      <c r="D59" s="24">
        <f>D58*12</f>
        <v>0</v>
      </c>
      <c r="E59" s="24">
        <f t="shared" ref="E59:H59" si="6">E58*12</f>
        <v>0</v>
      </c>
      <c r="F59" s="24">
        <f t="shared" si="6"/>
        <v>0</v>
      </c>
      <c r="G59" s="24">
        <f t="shared" si="6"/>
        <v>0</v>
      </c>
      <c r="H59" s="24">
        <f t="shared" si="6"/>
        <v>0</v>
      </c>
    </row>
    <row r="60" spans="1:8" x14ac:dyDescent="0.25">
      <c r="B60" s="31" t="s">
        <v>58</v>
      </c>
      <c r="C60" s="32"/>
      <c r="D60" s="33"/>
      <c r="E60" s="33"/>
      <c r="F60" s="33"/>
      <c r="G60" s="33"/>
      <c r="H60" s="33"/>
    </row>
    <row r="61" spans="1:8" x14ac:dyDescent="0.25">
      <c r="B61" s="2"/>
      <c r="C61" s="2"/>
    </row>
    <row r="62" spans="1:8" ht="16.5" thickBot="1" x14ac:dyDescent="0.3">
      <c r="A62" s="3" t="s">
        <v>55</v>
      </c>
    </row>
    <row r="63" spans="1:8" ht="15.75" thickBot="1" x14ac:dyDescent="0.3">
      <c r="B63" s="9" t="s">
        <v>52</v>
      </c>
      <c r="C63" s="17"/>
      <c r="D63" s="34" t="s">
        <v>1</v>
      </c>
      <c r="E63" s="34"/>
      <c r="F63" s="34"/>
      <c r="G63" s="34"/>
      <c r="H63" s="34"/>
    </row>
    <row r="64" spans="1:8" ht="26.25" thickBot="1" x14ac:dyDescent="0.3">
      <c r="B64" s="7" t="s">
        <v>17</v>
      </c>
      <c r="C64" s="27"/>
      <c r="D64" s="28" t="s">
        <v>19</v>
      </c>
      <c r="E64" s="28" t="s">
        <v>20</v>
      </c>
      <c r="F64" s="28" t="s">
        <v>21</v>
      </c>
      <c r="G64" s="28" t="s">
        <v>38</v>
      </c>
      <c r="H64" s="28" t="s">
        <v>39</v>
      </c>
    </row>
    <row r="65" spans="1:8" ht="15.75" thickBot="1" x14ac:dyDescent="0.3">
      <c r="B65" s="11" t="s">
        <v>57</v>
      </c>
      <c r="C65" s="19"/>
      <c r="D65" s="24">
        <v>3022000</v>
      </c>
      <c r="E65" s="24">
        <f>D65</f>
        <v>3022000</v>
      </c>
      <c r="F65" s="24">
        <f>D65</f>
        <v>3022000</v>
      </c>
      <c r="G65" s="24">
        <f>D65</f>
        <v>3022000</v>
      </c>
      <c r="H65" s="24">
        <f>D65</f>
        <v>3022000</v>
      </c>
    </row>
    <row r="66" spans="1:8" ht="15.75" thickBot="1" x14ac:dyDescent="0.3">
      <c r="B66" s="29" t="s">
        <v>53</v>
      </c>
      <c r="C66" s="19"/>
      <c r="D66" s="30"/>
      <c r="E66" s="30"/>
      <c r="F66" s="30"/>
      <c r="G66" s="30"/>
      <c r="H66" s="30"/>
    </row>
    <row r="67" spans="1:8" ht="15.75" thickBot="1" x14ac:dyDescent="0.3">
      <c r="B67" s="8" t="s">
        <v>14</v>
      </c>
      <c r="C67" s="19"/>
      <c r="D67" s="23">
        <f>D65/100*D66</f>
        <v>0</v>
      </c>
      <c r="E67" s="23">
        <f t="shared" ref="E67" si="7">E65/100*E66</f>
        <v>0</v>
      </c>
      <c r="F67" s="23">
        <f t="shared" ref="F67" si="8">F65/100*F66</f>
        <v>0</v>
      </c>
      <c r="G67" s="23">
        <f t="shared" ref="G67" si="9">G65/100*G66</f>
        <v>0</v>
      </c>
      <c r="H67" s="23">
        <f t="shared" ref="H67" si="10">H65/100*H66</f>
        <v>0</v>
      </c>
    </row>
    <row r="68" spans="1:8" ht="15.75" thickBot="1" x14ac:dyDescent="0.3">
      <c r="B68" s="8" t="s">
        <v>15</v>
      </c>
      <c r="C68" s="19"/>
      <c r="D68" s="24">
        <f>D67*12</f>
        <v>0</v>
      </c>
      <c r="E68" s="24">
        <f t="shared" ref="E68:H68" si="11">E67*12</f>
        <v>0</v>
      </c>
      <c r="F68" s="24">
        <f t="shared" si="11"/>
        <v>0</v>
      </c>
      <c r="G68" s="24">
        <f t="shared" si="11"/>
        <v>0</v>
      </c>
      <c r="H68" s="24">
        <f t="shared" si="11"/>
        <v>0</v>
      </c>
    </row>
    <row r="69" spans="1:8" x14ac:dyDescent="0.25">
      <c r="B69" s="31" t="s">
        <v>59</v>
      </c>
      <c r="C69" s="32"/>
      <c r="D69" s="33"/>
      <c r="E69" s="33"/>
      <c r="F69" s="33"/>
      <c r="G69" s="33"/>
      <c r="H69" s="33"/>
    </row>
    <row r="71" spans="1:8" ht="16.5" thickBot="1" x14ac:dyDescent="0.3">
      <c r="A71" s="3" t="s">
        <v>56</v>
      </c>
    </row>
    <row r="72" spans="1:8" ht="15.75" thickBot="1" x14ac:dyDescent="0.3">
      <c r="B72" s="9" t="s">
        <v>52</v>
      </c>
      <c r="C72" s="17"/>
      <c r="D72" s="34" t="s">
        <v>1</v>
      </c>
      <c r="E72" s="34"/>
      <c r="F72" s="34"/>
      <c r="G72" s="34"/>
      <c r="H72" s="34"/>
    </row>
    <row r="73" spans="1:8" ht="26.25" thickBot="1" x14ac:dyDescent="0.3">
      <c r="B73" s="7" t="s">
        <v>17</v>
      </c>
      <c r="C73" s="27"/>
      <c r="D73" s="28" t="s">
        <v>19</v>
      </c>
      <c r="E73" s="28" t="s">
        <v>20</v>
      </c>
      <c r="F73" s="28" t="s">
        <v>21</v>
      </c>
      <c r="G73" s="28" t="s">
        <v>38</v>
      </c>
      <c r="H73" s="28" t="s">
        <v>39</v>
      </c>
    </row>
    <row r="74" spans="1:8" ht="15.75" thickBot="1" x14ac:dyDescent="0.3">
      <c r="B74" s="11" t="s">
        <v>57</v>
      </c>
      <c r="C74" s="19"/>
      <c r="D74" s="24">
        <v>3222000</v>
      </c>
      <c r="E74" s="24">
        <f>D74</f>
        <v>3222000</v>
      </c>
      <c r="F74" s="24">
        <f>D74</f>
        <v>3222000</v>
      </c>
      <c r="G74" s="24">
        <f>D74</f>
        <v>3222000</v>
      </c>
      <c r="H74" s="24">
        <f>D74</f>
        <v>3222000</v>
      </c>
    </row>
    <row r="75" spans="1:8" ht="15.75" thickBot="1" x14ac:dyDescent="0.3">
      <c r="B75" s="29" t="s">
        <v>53</v>
      </c>
      <c r="C75" s="19"/>
      <c r="D75" s="30"/>
      <c r="E75" s="30"/>
      <c r="F75" s="30"/>
      <c r="G75" s="30"/>
      <c r="H75" s="30"/>
    </row>
    <row r="76" spans="1:8" ht="15.75" thickBot="1" x14ac:dyDescent="0.3">
      <c r="B76" s="8" t="s">
        <v>14</v>
      </c>
      <c r="C76" s="19"/>
      <c r="D76" s="23">
        <f>D74/100*D75</f>
        <v>0</v>
      </c>
      <c r="E76" s="23">
        <f t="shared" ref="E76" si="12">E74/100*E75</f>
        <v>0</v>
      </c>
      <c r="F76" s="23">
        <f t="shared" ref="F76" si="13">F74/100*F75</f>
        <v>0</v>
      </c>
      <c r="G76" s="23">
        <f t="shared" ref="G76" si="14">G74/100*G75</f>
        <v>0</v>
      </c>
      <c r="H76" s="23">
        <f t="shared" ref="H76" si="15">H74/100*H75</f>
        <v>0</v>
      </c>
    </row>
    <row r="77" spans="1:8" ht="15.75" thickBot="1" x14ac:dyDescent="0.3">
      <c r="B77" s="8" t="s">
        <v>15</v>
      </c>
      <c r="C77" s="19"/>
      <c r="D77" s="24">
        <f>D76*12</f>
        <v>0</v>
      </c>
      <c r="E77" s="24">
        <f t="shared" ref="E77:H77" si="16">E76*12</f>
        <v>0</v>
      </c>
      <c r="F77" s="24">
        <f t="shared" si="16"/>
        <v>0</v>
      </c>
      <c r="G77" s="24">
        <f t="shared" si="16"/>
        <v>0</v>
      </c>
      <c r="H77" s="24">
        <f t="shared" si="16"/>
        <v>0</v>
      </c>
    </row>
    <row r="78" spans="1:8" x14ac:dyDescent="0.25">
      <c r="B78" s="31" t="s">
        <v>60</v>
      </c>
    </row>
  </sheetData>
  <mergeCells count="6">
    <mergeCell ref="D72:H72"/>
    <mergeCell ref="D4:H4"/>
    <mergeCell ref="D20:H20"/>
    <mergeCell ref="D42:H42"/>
    <mergeCell ref="D54:H54"/>
    <mergeCell ref="D63:H63"/>
  </mergeCells>
  <phoneticPr fontId="9" type="noConversion"/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&amp; Fee Exhibits</vt:lpstr>
    </vt:vector>
  </TitlesOfParts>
  <Company>Segal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Graf, Daniel</dc:creator>
  <cp:lastModifiedBy>Elizabeth Dooley</cp:lastModifiedBy>
  <dcterms:created xsi:type="dcterms:W3CDTF">2024-01-17T17:47:52Z</dcterms:created>
  <dcterms:modified xsi:type="dcterms:W3CDTF">2024-02-15T21:13:01Z</dcterms:modified>
</cp:coreProperties>
</file>